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dkc-tvr-fs\Exchange\Users\Тулуева Виктория Алексеевна\"/>
    </mc:Choice>
  </mc:AlternateContent>
  <bookViews>
    <workbookView xWindow="0" yWindow="0" windowWidth="28800" windowHeight="12270"/>
  </bookViews>
  <sheets>
    <sheet name="Конфигуратор" sheetId="2" r:id="rId1"/>
    <sheet name="Таблица характеристик моделей" sheetId="1" state="hidden" r:id="rId2"/>
    <sheet name="Списки" sheetId="3" state="hidden" r:id="rId3"/>
    <sheet name="Лист1" sheetId="4" state="hidden" r:id="rId4"/>
  </sheets>
  <definedNames>
    <definedName name="_xlnm._FilterDatabase" localSheetId="3" hidden="1">Лист1!$A$1:$E$8</definedName>
    <definedName name="_xlnm._FilterDatabase" localSheetId="1" hidden="1">'Таблица характеристик моделей'!$A$2:$I$2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1" i="2"/>
  <c r="L16" i="2" l="1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B21" i="4"/>
  <c r="C23" i="2" l="1"/>
  <c r="B23" i="4"/>
  <c r="C17" i="2"/>
  <c r="L15" i="2" l="1"/>
  <c r="C7" i="4"/>
  <c r="C8" i="4"/>
  <c r="C6" i="4"/>
  <c r="B5" i="4"/>
  <c r="A2" i="4" l="1"/>
  <c r="B6" i="4" s="1"/>
  <c r="B7" i="4" s="1"/>
  <c r="B8" i="4" s="1"/>
  <c r="A1" i="4"/>
  <c r="E7" i="4" l="1"/>
  <c r="E8" i="4"/>
  <c r="E6" i="4"/>
  <c r="D8" i="4" l="1"/>
  <c r="D6" i="4"/>
  <c r="D7" i="4"/>
  <c r="H4" i="1" l="1"/>
  <c r="H6" i="1"/>
  <c r="H8" i="1"/>
  <c r="H5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C19" i="2" l="1"/>
  <c r="C21" i="2"/>
  <c r="C4" i="4"/>
  <c r="D4" i="4" l="1"/>
  <c r="B2" i="4"/>
  <c r="B3" i="4"/>
  <c r="B4" i="4"/>
  <c r="E4" i="4"/>
</calcChain>
</file>

<file path=xl/sharedStrings.xml><?xml version="1.0" encoding="utf-8"?>
<sst xmlns="http://schemas.openxmlformats.org/spreadsheetml/2006/main" count="224" uniqueCount="134">
  <si>
    <t>Спецификация</t>
  </si>
  <si>
    <t>Тип питания</t>
  </si>
  <si>
    <t>V2000-S0P40G</t>
  </si>
  <si>
    <t>V2000-S0P75G</t>
  </si>
  <si>
    <t>V2000-S01P5G</t>
  </si>
  <si>
    <t>V2000-S02P2G</t>
  </si>
  <si>
    <t>V2000-T0P75G</t>
  </si>
  <si>
    <t>V2000-T01P5G</t>
  </si>
  <si>
    <t>V2000-T02P2G</t>
  </si>
  <si>
    <t>V2000-T03P7G</t>
  </si>
  <si>
    <t>V2000-T05P5G</t>
  </si>
  <si>
    <t>V2000-T07P5G</t>
  </si>
  <si>
    <t>V2000-T0011G</t>
  </si>
  <si>
    <t>V2000-T0015G</t>
  </si>
  <si>
    <t>V2000-T0018G</t>
  </si>
  <si>
    <t>V2000-T0022G</t>
  </si>
  <si>
    <t>V2000-T0030G</t>
  </si>
  <si>
    <t>V2000-T0037G</t>
  </si>
  <si>
    <t>V2000-T0045G</t>
  </si>
  <si>
    <t>V2000-T0055G</t>
  </si>
  <si>
    <t>V2000-T0075G</t>
  </si>
  <si>
    <t>V2000-T0090G</t>
  </si>
  <si>
    <t>V2000-T0110G</t>
  </si>
  <si>
    <t>V2000-T0132G</t>
  </si>
  <si>
    <t>V2000-T0160G</t>
  </si>
  <si>
    <t>V2000-T0185G</t>
  </si>
  <si>
    <t>V2000-T0200G</t>
  </si>
  <si>
    <t>V2000-T0220G</t>
  </si>
  <si>
    <t>V2000-T0250G</t>
  </si>
  <si>
    <t>V2000-T0280G</t>
  </si>
  <si>
    <t>V2000-T0315G</t>
  </si>
  <si>
    <t>V2000-T0355G</t>
  </si>
  <si>
    <t>V2000-T0400G</t>
  </si>
  <si>
    <t>V2000-T0450G</t>
  </si>
  <si>
    <t>V2000-T0500G</t>
  </si>
  <si>
    <t>Модель (артикул)</t>
  </si>
  <si>
    <t>1-ф, 220В, 50/60 гц</t>
  </si>
  <si>
    <t>Номинальная мощность двигателя, кВт</t>
  </si>
  <si>
    <t>Номинальный ток двигателя, А</t>
  </si>
  <si>
    <t>3-ф, 380В, 50/60 гц</t>
  </si>
  <si>
    <t>Наименование</t>
  </si>
  <si>
    <t>Преобразователь частоты, 3ф. питание 380В, выходная мощность 500 кВт</t>
  </si>
  <si>
    <t>Преобразователь частоты, 3ф. питание 380В, выходная мощность 450 кВт</t>
  </si>
  <si>
    <t>Преобразователь частоты, 3ф. питание 380В, выходная мощность 400 кВт</t>
  </si>
  <si>
    <t>Преобразователь частоты, 3ф. питание 380В, выходная мощность 355 кВт</t>
  </si>
  <si>
    <t>Преобразователь частоты, 3ф. питание 380В, выходная мощность 315 кВт</t>
  </si>
  <si>
    <t>Преобразователь частоты, 3ф. питание 380В, выходная мощность 280 кВт</t>
  </si>
  <si>
    <t>Преобразователь частоты, 3ф. питание 380В, выходная мощность 250 кВт</t>
  </si>
  <si>
    <t>Преобразователь частоты, 3ф. питание 380В, выходная мощность 220 кВт</t>
  </si>
  <si>
    <t>Преобразователь частоты, 3ф. питание 380В, выходная мощность 200 кВт</t>
  </si>
  <si>
    <t>Преобразователь частоты, 3ф. питание 380В, выходная мощность 185 кВт</t>
  </si>
  <si>
    <t>Преобразователь частоты, 3ф. питание 380В, выходная мощность 160 кВт</t>
  </si>
  <si>
    <t>Преобразователь частоты, 3ф. питание 380В, выходная мощность 132 кВт</t>
  </si>
  <si>
    <t>Преобразователь частоты, 3ф. питание 380В, выходная мощность 110 кВт</t>
  </si>
  <si>
    <t>Преобразователь частоты, 3ф. питание 380В, выходная мощность 90 кВт</t>
  </si>
  <si>
    <t>Преобразователь частоты, 3ф. питание 380В, выходная мощность 75 кВт</t>
  </si>
  <si>
    <t>V2000-UVWPG</t>
  </si>
  <si>
    <t>Плата расширения для подключения энкодера дифференциального типа</t>
  </si>
  <si>
    <t>V2000-TRAY</t>
  </si>
  <si>
    <t>Монтажная рамка для установки съемной панели локального управления преобразователя частоты на дверь шкафа</t>
  </si>
  <si>
    <t>H1000-VFDHMI</t>
  </si>
  <si>
    <t>Съемная панель локального управления для преобразователя частоты с потенциометром</t>
  </si>
  <si>
    <t>Преобразователь частоты, 3ф. питание 380В, выходная мощность 0,75 кВт, встроенный тормозной прерыватель и ЭМС фильтр</t>
  </si>
  <si>
    <t>Преобразователь частоты, 3ф. питание 380В, выходная мощность 5,5 кВт, встроенный тормозной прерыватель и ЭМС фильтр</t>
  </si>
  <si>
    <t>Преобразователь частоты, 3ф. питание 380В, выходная мощность 2,2 кВт, встроенный тормозной прерыватель и ЭМС фильтр</t>
  </si>
  <si>
    <t>Преобразователь частоты, 3ф. питание 380В, выходная мощность 1,5 кВт, встроенный тормозной прерыватель и ЭМС фильтр</t>
  </si>
  <si>
    <t>Преобразователь частоты, 3ф. питание 380В, выходная мощность 55 кВт</t>
  </si>
  <si>
    <t>Преобразователь частоты, 3ф. питание 380В, выходная мощность 45 кВт, встроенный тормозной прерыватель</t>
  </si>
  <si>
    <t>Преобразователь частоты, 3ф. питание 380В, выходная мощность 37 кВт, встроенный тормозной прерыватель</t>
  </si>
  <si>
    <t>Преобразователь частоты, 3ф. питание 380В, выходная мощность 30 кВт, встроенный тормозной прерыватель</t>
  </si>
  <si>
    <t>Преобразователь частоты, 3ф. питание 380В, выходная мощность 22 кВт, встроенный тормозной прерыватель и ЭМС фильтр</t>
  </si>
  <si>
    <t>Преобразователь частоты, 3ф. питание 380В, выходная мощность 15 кВт, встроенный тормозной прерыватель и ЭМС фильтр</t>
  </si>
  <si>
    <t>Преобразователь частоты, 1ф. питание 220В, выходная мощность 0,75 кВт, встроенный тормозной прерыватель и ЭМС фильтр</t>
  </si>
  <si>
    <t>Преобразователь частоты, 1ф. питание 220В, выходная мощность 0,4 кВт, встроенный тормозной прерыватель и ЭМС фильтр</t>
  </si>
  <si>
    <t>Преобразователь частоты, 1ф. питание 220В, выходная мощность 2,2 кВт, встроенный тормозной прерыватель и ЭМС фильтр</t>
  </si>
  <si>
    <t>Преобразователь частоты, 1ф. питание 220В, выходная мощность 1,5 кВт, встроенный тормозной прерыватель и ЭМС фильтр</t>
  </si>
  <si>
    <t>Преобразователь частоты, 3ф. питание 380В, выходная мощность 11 кВт, встроенный тормозной прерыватель и ЭМС фильтр</t>
  </si>
  <si>
    <t>Преобразователь частоты, 3ф. питание 380В, выходная мощность 18,5 кВт, встроенный тормозной прерыватель и ЭМС фильтр</t>
  </si>
  <si>
    <t>Преобразователь частоты, 3ф. питание 380В, выходная мощность 7,5 кВт, встроенный тормозной прерыватель и ЭМС фильтр</t>
  </si>
  <si>
    <t>Преобразователь частоты, 3ф. питание 380В, выходная мощность 3,7 кВт, встроенный тормозной прерыватель и ЭМС фильтр</t>
  </si>
  <si>
    <t>https://www.dkc.ru/ru/catalog/1897/V2000-S0P40G/</t>
  </si>
  <si>
    <t>https://www.dkc.ru/ru/catalog/1897/V2000-S0P75G/</t>
  </si>
  <si>
    <t>https://www.dkc.ru/ru/catalog/1897/V2000-S01P5G/</t>
  </si>
  <si>
    <t>https://www.dkc.ru/ru/catalog/1897/V2000-S02P2G/</t>
  </si>
  <si>
    <t>https://www.dkc.ru/ru/catalog/1897/V2000-T0P75G/</t>
  </si>
  <si>
    <t>https://www.dkc.ru/ru/catalog/1897/V2000-T01P5G/</t>
  </si>
  <si>
    <t>https://www.dkc.ru/ru/catalog/1897/V2000-T02P2G/</t>
  </si>
  <si>
    <t>https://www.dkc.ru/ru/catalog/1897/V2000-T03P7G/</t>
  </si>
  <si>
    <t>https://www.dkc.ru/ru/catalog/1897/V2000-T05P5G/</t>
  </si>
  <si>
    <t>https://www.dkc.ru/ru/catalog/1897/V2000-T07P5G/</t>
  </si>
  <si>
    <t>https://www.dkc.ru/ru/catalog/1897/V2000-T0011G/</t>
  </si>
  <si>
    <t>https://www.dkc.ru/ru/catalog/1897/V2000-T0015G/</t>
  </si>
  <si>
    <t>https://www.dkc.ru/ru/catalog/1897/V2000-T0018G/</t>
  </si>
  <si>
    <t>https://www.dkc.ru/ru/catalog/1897/V2000-T0022G/</t>
  </si>
  <si>
    <t>https://www.dkc.ru/ru/catalog/1897/V2000-T0030G/</t>
  </si>
  <si>
    <t>https://www.dkc.ru/ru/catalog/1897/V2000-T0037G/</t>
  </si>
  <si>
    <t>https://www.dkc.ru/ru/catalog/1897/V2000-T0045G/</t>
  </si>
  <si>
    <t>https://www.dkc.ru/ru/catalog/1897/V2000-T0055G/</t>
  </si>
  <si>
    <t>https://www.dkc.ru/ru/catalog/1897/V2000-T0075G/</t>
  </si>
  <si>
    <t>https://www.dkc.ru/ru/catalog/1897/V2000-T0090G/</t>
  </si>
  <si>
    <t>https://www.dkc.ru/ru/catalog/1897/V2000-T0110G/</t>
  </si>
  <si>
    <t>https://www.dkc.ru/ru/catalog/1897/V2000-T0132G/</t>
  </si>
  <si>
    <t>https://www.dkc.ru/ru/catalog/1897/V2000-T0160G/</t>
  </si>
  <si>
    <t>https://www.dkc.ru/ru/catalog/1897/V2000-T0185G/</t>
  </si>
  <si>
    <t>https://www.dkc.ru/ru/catalog/1897/V2000-T0200G/</t>
  </si>
  <si>
    <t>https://www.dkc.ru/ru/catalog/1897/V2000-T0220G/</t>
  </si>
  <si>
    <t>https://www.dkc.ru/ru/catalog/1897/V2000-T0250G/</t>
  </si>
  <si>
    <t>https://www.dkc.ru/ru/catalog/1897/V2000-T0280G/</t>
  </si>
  <si>
    <t>https://www.dkc.ru/ru/catalog/1897/V2000-T0315G/</t>
  </si>
  <si>
    <t>https://www.dkc.ru/ru/catalog/1897/V2000-T0355G/</t>
  </si>
  <si>
    <t>https://www.dkc.ru/ru/catalog/1897/V2000-T0400G/</t>
  </si>
  <si>
    <t>https://www.dkc.ru/ru/catalog/1897/V2000-T0450G/</t>
  </si>
  <si>
    <t>https://www.dkc.ru/ru/catalog/1897/V2000-T0500G/</t>
  </si>
  <si>
    <t>Ссылки</t>
  </si>
  <si>
    <t>https://www.dkc.ru/ru/catalog/1897/H1000-VFDHMI/</t>
  </si>
  <si>
    <t>https://www.dkc.ru/ru/catalog/1897/V2000-TRAY/</t>
  </si>
  <si>
    <t>https://www.dkc.ru/ru/catalog/1897/V2000-UVWPG/</t>
  </si>
  <si>
    <t>Конфигуратор "Преобразователи частоты серии V2000 Mitra"</t>
  </si>
  <si>
    <t>Выбор параметров</t>
  </si>
  <si>
    <t>1. Тип питания</t>
  </si>
  <si>
    <t>4. Выводить аксессуары</t>
  </si>
  <si>
    <t>2. Номинальная мощность двигателя, кВт</t>
  </si>
  <si>
    <t>3. Номинальный ток двигателя, А</t>
  </si>
  <si>
    <t>Да</t>
  </si>
  <si>
    <t>Нет</t>
  </si>
  <si>
    <r>
      <rPr>
        <u/>
        <sz val="11"/>
        <color theme="1"/>
        <rFont val="Segoe UI Light"/>
        <family val="2"/>
        <charset val="204"/>
      </rPr>
      <t xml:space="preserve">Результат:
</t>
    </r>
    <r>
      <rPr>
        <sz val="11"/>
        <color theme="1"/>
        <rFont val="Segoe UI Light"/>
        <family val="2"/>
        <charset val="204"/>
      </rPr>
      <t xml:space="preserve">В разделе "Спецификация" указан артикул модели преобразователя частоты серии V20000, необходимая для корректного управления вашим асинхронным двигателем, а также список доступных для неё акссесуаров (при необходимости вывода).
</t>
    </r>
    <r>
      <rPr>
        <b/>
        <sz val="11"/>
        <color theme="1"/>
        <rFont val="Segoe UI Light"/>
        <family val="2"/>
        <charset val="204"/>
      </rPr>
      <t xml:space="preserve">Примечания:
</t>
    </r>
    <r>
      <rPr>
        <sz val="11"/>
        <color theme="1"/>
        <rFont val="Segoe UI Light"/>
        <family val="2"/>
        <charset val="204"/>
      </rPr>
      <t>Спецификация содержит основые параметры выбранной модели преобразователя частоты.</t>
    </r>
  </si>
  <si>
    <t>№ позиции</t>
  </si>
  <si>
    <t>Артикул</t>
  </si>
  <si>
    <t>Ссылка</t>
  </si>
  <si>
    <t>Содержимое заголовка</t>
  </si>
  <si>
    <r>
      <t xml:space="preserve">Данный конфигуратор предназначен для упрощения выбора модели преобразователя частоты под параметры асинхронного двигателя.
</t>
    </r>
    <r>
      <rPr>
        <u/>
        <sz val="11"/>
        <color indexed="8"/>
        <rFont val="Segoe UI Light"/>
        <family val="2"/>
        <charset val="204"/>
      </rPr>
      <t>Инструкция:</t>
    </r>
    <r>
      <rPr>
        <sz val="11"/>
        <color indexed="8"/>
        <rFont val="Segoe UI Light"/>
        <family val="2"/>
        <charset val="204"/>
      </rPr>
      <t xml:space="preserve">
1. Укажите планируемый тип питания преобразователя частоты.
2. Укажите номинальную мощность, а так же необходимы ли сопутствующие аксессуары.
3. Нажмите кнопку "Создать спецификацию".</t>
    </r>
  </si>
  <si>
    <t>Спецификация 1</t>
  </si>
  <si>
    <t>Преобразователь частоты серии V2000 Mitra</t>
  </si>
  <si>
    <t>Спецификация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</si>
</sst>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Segoe UI Light"/>
      <family val="2"/>
      <charset val="204"/>
    </font>
    <font>
      <b/>
      <sz val="11"/>
      <color theme="1"/>
      <name val="Segoe UI Light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Segoe UI Light"/>
      <family val="2"/>
      <charset val="204"/>
    </font>
    <font>
      <sz val="11"/>
      <color indexed="8"/>
      <name val="Segoe UI Light"/>
      <family val="2"/>
      <charset val="204"/>
    </font>
    <font>
      <u/>
      <sz val="11"/>
      <color theme="1"/>
      <name val="Segoe UI Light"/>
      <family val="2"/>
      <charset val="204"/>
    </font>
    <font>
      <u/>
      <sz val="11"/>
      <color indexed="8"/>
      <name val="Segoe UI Light"/>
      <family val="2"/>
      <charset val="204"/>
    </font>
    <font>
      <sz val="11"/>
      <color theme="1"/>
      <name val="Segoe UI Light"/>
      <family val="2"/>
      <charset val="204"/>
    </font>
    <font>
      <u/>
      <sz val="11"/>
      <color theme="10"/>
      <name val="Segoe UI Light"/>
      <family val="2"/>
      <charset val="204"/>
    </font>
    <font>
      <sz val="11"/>
      <name val="Segoe UI Light"/>
      <family val="2"/>
      <charset val="204"/>
    </font>
    <font>
      <b/>
      <sz val="11"/>
      <color rgb="FF000000"/>
      <name val="Cambria"/>
      <family val="1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Alignment="1">
      <alignment horizontal="left" vertical="center" wrapText="1" indent="4"/>
    </xf>
    <xf numFmtId="0" fontId="0" fillId="2" borderId="0" xfId="0" applyFont="1" applyFill="1"/>
    <xf numFmtId="0" fontId="0" fillId="2" borderId="0" xfId="0" applyFont="1" applyFill="1" applyBorder="1"/>
    <xf numFmtId="0" fontId="3" fillId="2" borderId="2" xfId="1" applyFont="1" applyFill="1" applyBorder="1" applyAlignment="1" applyProtection="1">
      <alignment vertical="center"/>
      <protection hidden="1"/>
    </xf>
    <xf numFmtId="0" fontId="3" fillId="2" borderId="0" xfId="1" applyFont="1" applyFill="1" applyBorder="1" applyAlignment="1" applyProtection="1">
      <alignment vertical="center"/>
      <protection hidden="1"/>
    </xf>
    <xf numFmtId="0" fontId="4" fillId="2" borderId="0" xfId="1" applyFont="1" applyFill="1" applyBorder="1" applyAlignment="1" applyProtection="1">
      <alignment vertical="center" wrapText="1"/>
      <protection hidden="1"/>
    </xf>
    <xf numFmtId="0" fontId="0" fillId="2" borderId="0" xfId="0" applyFont="1" applyFill="1" applyAlignment="1">
      <alignment vertical="top" wrapText="1"/>
    </xf>
    <xf numFmtId="0" fontId="4" fillId="2" borderId="0" xfId="1" applyFont="1" applyFill="1" applyBorder="1" applyAlignment="1" applyProtection="1">
      <protection locked="0"/>
    </xf>
    <xf numFmtId="0" fontId="0" fillId="2" borderId="0" xfId="0" applyFont="1" applyFill="1" applyBorder="1" applyAlignment="1">
      <alignment vertical="top" wrapText="1"/>
    </xf>
    <xf numFmtId="0" fontId="4" fillId="2" borderId="7" xfId="1" applyFont="1" applyFill="1" applyBorder="1" applyAlignment="1" applyProtection="1">
      <alignment horizontal="center"/>
      <protection locked="0"/>
    </xf>
    <xf numFmtId="0" fontId="4" fillId="2" borderId="8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2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3" xfId="0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0" borderId="14" xfId="0" applyBorder="1" applyProtection="1">
      <protection hidden="1"/>
    </xf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2" fontId="0" fillId="2" borderId="0" xfId="0" applyNumberFormat="1" applyFont="1" applyFill="1"/>
    <xf numFmtId="2" fontId="9" fillId="0" borderId="16" xfId="0" applyNumberFormat="1" applyFont="1" applyBorder="1" applyProtection="1">
      <protection hidden="1"/>
    </xf>
    <xf numFmtId="1" fontId="0" fillId="0" borderId="1" xfId="0" applyNumberFormat="1" applyBorder="1" applyAlignment="1">
      <alignment horizontal="center" vertical="center" wrapText="1"/>
    </xf>
    <xf numFmtId="1" fontId="0" fillId="0" borderId="14" xfId="3" applyNumberFormat="1" applyFont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0" fontId="0" fillId="2" borderId="7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/>
    </xf>
    <xf numFmtId="0" fontId="4" fillId="2" borderId="7" xfId="1" applyFont="1" applyFill="1" applyBorder="1" applyAlignment="1" applyProtection="1">
      <alignment horizontal="left" vertical="top" wrapText="1"/>
      <protection hidden="1"/>
    </xf>
    <xf numFmtId="0" fontId="4" fillId="2" borderId="6" xfId="1" applyFont="1" applyFill="1" applyBorder="1" applyAlignment="1" applyProtection="1">
      <alignment horizontal="left" vertical="top" wrapText="1"/>
      <protection hidden="1"/>
    </xf>
    <xf numFmtId="0" fontId="4" fillId="2" borderId="8" xfId="1" applyFont="1" applyFill="1" applyBorder="1" applyAlignment="1" applyProtection="1">
      <alignment horizontal="left" vertical="top" wrapText="1"/>
      <protection hidden="1"/>
    </xf>
    <xf numFmtId="0" fontId="4" fillId="2" borderId="2" xfId="1" applyFont="1" applyFill="1" applyBorder="1" applyAlignment="1" applyProtection="1">
      <alignment horizontal="left" vertical="top" wrapText="1"/>
      <protection hidden="1"/>
    </xf>
    <xf numFmtId="0" fontId="4" fillId="2" borderId="0" xfId="1" applyFont="1" applyFill="1" applyBorder="1" applyAlignment="1" applyProtection="1">
      <alignment horizontal="left" vertical="top" wrapText="1"/>
      <protection hidden="1"/>
    </xf>
    <xf numFmtId="0" fontId="4" fillId="2" borderId="4" xfId="1" applyFont="1" applyFill="1" applyBorder="1" applyAlignment="1" applyProtection="1">
      <alignment horizontal="left" vertical="top" wrapText="1"/>
      <protection hidden="1"/>
    </xf>
    <xf numFmtId="0" fontId="4" fillId="2" borderId="9" xfId="1" applyFont="1" applyFill="1" applyBorder="1" applyAlignment="1" applyProtection="1">
      <alignment horizontal="left" vertical="top" wrapText="1"/>
      <protection hidden="1"/>
    </xf>
    <xf numFmtId="0" fontId="4" fillId="2" borderId="3" xfId="1" applyFont="1" applyFill="1" applyBorder="1" applyAlignment="1" applyProtection="1">
      <alignment horizontal="left" vertical="top" wrapText="1"/>
      <protection hidden="1"/>
    </xf>
    <xf numFmtId="0" fontId="4" fillId="2" borderId="5" xfId="1" applyFont="1" applyFill="1" applyBorder="1" applyAlignment="1" applyProtection="1">
      <alignment horizontal="left" vertical="top" wrapText="1"/>
      <protection hidden="1"/>
    </xf>
    <xf numFmtId="0" fontId="4" fillId="2" borderId="10" xfId="1" applyFont="1" applyFill="1" applyBorder="1" applyAlignment="1" applyProtection="1">
      <alignment horizontal="center"/>
      <protection locked="0"/>
    </xf>
    <xf numFmtId="0" fontId="4" fillId="2" borderId="11" xfId="1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</cellXfs>
  <cellStyles count="4">
    <cellStyle name="Гиперссылка" xfId="2" builtinId="8"/>
    <cellStyle name="Обычный" xfId="0" builtinId="0"/>
    <cellStyle name="Обычный 2_Магадель" xfId="1"/>
    <cellStyle name="Финансовый" xfId="3" builtinId="3"/>
  </cellStyles>
  <dxfs count="1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109227</xdr:rowOff>
    </xdr:from>
    <xdr:to>
      <xdr:col>1</xdr:col>
      <xdr:colOff>697567</xdr:colOff>
      <xdr:row>3</xdr:row>
      <xdr:rowOff>59984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9227"/>
          <a:ext cx="3571875" cy="579407"/>
        </a:xfrm>
        <a:prstGeom prst="rect">
          <a:avLst/>
        </a:prstGeom>
      </xdr:spPr>
    </xdr:pic>
    <xdr:clientData/>
  </xdr:twoCellAnchor>
  <xdr:twoCellAnchor editAs="oneCell">
    <xdr:from>
      <xdr:col>2</xdr:col>
      <xdr:colOff>1697132</xdr:colOff>
      <xdr:row>6</xdr:row>
      <xdr:rowOff>26898</xdr:rowOff>
    </xdr:from>
    <xdr:to>
      <xdr:col>2</xdr:col>
      <xdr:colOff>3538258</xdr:colOff>
      <xdr:row>8</xdr:row>
      <xdr:rowOff>46929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6103" y="1337986"/>
          <a:ext cx="1841126" cy="4458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2990850</xdr:colOff>
          <xdr:row>11</xdr:row>
          <xdr:rowOff>66675</xdr:rowOff>
        </xdr:from>
        <xdr:to>
          <xdr:col>2</xdr:col>
          <xdr:colOff>9525</xdr:colOff>
          <xdr:row>12</xdr:row>
          <xdr:rowOff>133350</xdr:rowOff>
        </xdr:to>
        <xdr:sp macro="" textlink="">
          <xdr:nvSpPr>
            <xdr:cNvPr id="1025" name="Clear_pa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ru-RU" sz="1100" b="1" i="0" u="none" strike="noStrike" baseline="0">
                  <a:solidFill>
                    <a:srgbClr val="000000"/>
                  </a:solidFill>
                  <a:latin typeface="Cambria"/>
                  <a:ea typeface="Cambria"/>
                </a:rPr>
                <a:t>Очистить параметры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209550</xdr:rowOff>
        </xdr:from>
        <xdr:to>
          <xdr:col>2</xdr:col>
          <xdr:colOff>0</xdr:colOff>
          <xdr:row>26</xdr:row>
          <xdr:rowOff>76200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ru-RU" sz="1100" b="1" i="0" u="none" strike="noStrike" baseline="0">
                  <a:solidFill>
                    <a:srgbClr val="000000"/>
                  </a:solidFill>
                  <a:latin typeface="Cambria"/>
                  <a:ea typeface="Cambria"/>
                </a:rPr>
                <a:t>Создать спецификацию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</xdr:row>
          <xdr:rowOff>161925</xdr:rowOff>
        </xdr:from>
        <xdr:to>
          <xdr:col>6</xdr:col>
          <xdr:colOff>4305300</xdr:colOff>
          <xdr:row>13</xdr:row>
          <xdr:rowOff>38100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Очистить спецификацию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kc.ru/ru/catalog/1897/V2000-T03P7G/" TargetMode="External"/><Relationship Id="rId13" Type="http://schemas.openxmlformats.org/officeDocument/2006/relationships/hyperlink" Target="https://www.dkc.ru/ru/catalog/1897/V2000-T0018G/" TargetMode="External"/><Relationship Id="rId18" Type="http://schemas.openxmlformats.org/officeDocument/2006/relationships/hyperlink" Target="https://www.dkc.ru/ru/catalog/1897/V2000-T0055G/" TargetMode="External"/><Relationship Id="rId26" Type="http://schemas.openxmlformats.org/officeDocument/2006/relationships/hyperlink" Target="https://www.dkc.ru/ru/catalog/1897/V2000-T0220G/" TargetMode="External"/><Relationship Id="rId3" Type="http://schemas.openxmlformats.org/officeDocument/2006/relationships/hyperlink" Target="https://www.dkc.ru/ru/catalog/1897/V2000-S01P5G/" TargetMode="External"/><Relationship Id="rId21" Type="http://schemas.openxmlformats.org/officeDocument/2006/relationships/hyperlink" Target="https://www.dkc.ru/ru/catalog/1897/V2000-T0110G/" TargetMode="External"/><Relationship Id="rId34" Type="http://schemas.openxmlformats.org/officeDocument/2006/relationships/hyperlink" Target="https://www.dkc.ru/ru/catalog/1897/V2000-UVWPG/" TargetMode="External"/><Relationship Id="rId7" Type="http://schemas.openxmlformats.org/officeDocument/2006/relationships/hyperlink" Target="https://www.dkc.ru/ru/catalog/1897/V2000-T02P2G/" TargetMode="External"/><Relationship Id="rId12" Type="http://schemas.openxmlformats.org/officeDocument/2006/relationships/hyperlink" Target="https://www.dkc.ru/ru/catalog/1897/V2000-T0015G/" TargetMode="External"/><Relationship Id="rId17" Type="http://schemas.openxmlformats.org/officeDocument/2006/relationships/hyperlink" Target="https://www.dkc.ru/ru/catalog/1897/V2000-T0045G/" TargetMode="External"/><Relationship Id="rId25" Type="http://schemas.openxmlformats.org/officeDocument/2006/relationships/hyperlink" Target="https://www.dkc.ru/ru/catalog/1897/V2000-T0200G/" TargetMode="External"/><Relationship Id="rId33" Type="http://schemas.openxmlformats.org/officeDocument/2006/relationships/hyperlink" Target="https://www.dkc.ru/ru/catalog/1897/V2000-T0500G/" TargetMode="External"/><Relationship Id="rId2" Type="http://schemas.openxmlformats.org/officeDocument/2006/relationships/hyperlink" Target="https://www.dkc.ru/ru/catalog/1897/V2000-S0P75G/" TargetMode="External"/><Relationship Id="rId16" Type="http://schemas.openxmlformats.org/officeDocument/2006/relationships/hyperlink" Target="https://www.dkc.ru/ru/catalog/1897/V2000-T0037G/" TargetMode="External"/><Relationship Id="rId20" Type="http://schemas.openxmlformats.org/officeDocument/2006/relationships/hyperlink" Target="https://www.dkc.ru/ru/catalog/1897/V2000-T0090G/" TargetMode="External"/><Relationship Id="rId29" Type="http://schemas.openxmlformats.org/officeDocument/2006/relationships/hyperlink" Target="https://www.dkc.ru/ru/catalog/1897/V2000-T0315G/" TargetMode="External"/><Relationship Id="rId1" Type="http://schemas.openxmlformats.org/officeDocument/2006/relationships/hyperlink" Target="https://www.dkc.ru/ru/catalog/1897/V2000-S0P40G/" TargetMode="External"/><Relationship Id="rId6" Type="http://schemas.openxmlformats.org/officeDocument/2006/relationships/hyperlink" Target="https://www.dkc.ru/ru/catalog/1897/V2000-T01P5G/" TargetMode="External"/><Relationship Id="rId11" Type="http://schemas.openxmlformats.org/officeDocument/2006/relationships/hyperlink" Target="https://www.dkc.ru/ru/catalog/1897/V2000-T0011G/" TargetMode="External"/><Relationship Id="rId24" Type="http://schemas.openxmlformats.org/officeDocument/2006/relationships/hyperlink" Target="https://www.dkc.ru/ru/catalog/1897/V2000-T0185G/" TargetMode="External"/><Relationship Id="rId32" Type="http://schemas.openxmlformats.org/officeDocument/2006/relationships/hyperlink" Target="https://www.dkc.ru/ru/catalog/1897/V2000-T0450G/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dkc.ru/ru/catalog/1897/V2000-T0P75G/" TargetMode="External"/><Relationship Id="rId15" Type="http://schemas.openxmlformats.org/officeDocument/2006/relationships/hyperlink" Target="https://www.dkc.ru/ru/catalog/1897/V2000-T0030G/" TargetMode="External"/><Relationship Id="rId23" Type="http://schemas.openxmlformats.org/officeDocument/2006/relationships/hyperlink" Target="https://www.dkc.ru/ru/catalog/1897/V2000-T0160G/" TargetMode="External"/><Relationship Id="rId28" Type="http://schemas.openxmlformats.org/officeDocument/2006/relationships/hyperlink" Target="https://www.dkc.ru/ru/catalog/1897/V2000-T0280G/" TargetMode="External"/><Relationship Id="rId36" Type="http://schemas.openxmlformats.org/officeDocument/2006/relationships/hyperlink" Target="https://www.dkc.ru/ru/catalog/1897/H1000-VFDHMI/" TargetMode="External"/><Relationship Id="rId10" Type="http://schemas.openxmlformats.org/officeDocument/2006/relationships/hyperlink" Target="https://www.dkc.ru/ru/catalog/1897/V2000-T07P5G/" TargetMode="External"/><Relationship Id="rId19" Type="http://schemas.openxmlformats.org/officeDocument/2006/relationships/hyperlink" Target="https://www.dkc.ru/ru/catalog/1897/V2000-T0075G/" TargetMode="External"/><Relationship Id="rId31" Type="http://schemas.openxmlformats.org/officeDocument/2006/relationships/hyperlink" Target="https://www.dkc.ru/ru/catalog/1897/V2000-T0400G/" TargetMode="External"/><Relationship Id="rId4" Type="http://schemas.openxmlformats.org/officeDocument/2006/relationships/hyperlink" Target="https://www.dkc.ru/ru/catalog/1897/V2000-S02P2G/" TargetMode="External"/><Relationship Id="rId9" Type="http://schemas.openxmlformats.org/officeDocument/2006/relationships/hyperlink" Target="https://www.dkc.ru/ru/catalog/1897/V2000-T05P5G/" TargetMode="External"/><Relationship Id="rId14" Type="http://schemas.openxmlformats.org/officeDocument/2006/relationships/hyperlink" Target="https://www.dkc.ru/ru/catalog/1897/V2000-T0022G/" TargetMode="External"/><Relationship Id="rId22" Type="http://schemas.openxmlformats.org/officeDocument/2006/relationships/hyperlink" Target="https://www.dkc.ru/ru/catalog/1897/V2000-T0132G/" TargetMode="External"/><Relationship Id="rId27" Type="http://schemas.openxmlformats.org/officeDocument/2006/relationships/hyperlink" Target="https://www.dkc.ru/ru/catalog/1897/V2000-T0250G/" TargetMode="External"/><Relationship Id="rId30" Type="http://schemas.openxmlformats.org/officeDocument/2006/relationships/hyperlink" Target="https://www.dkc.ru/ru/catalog/1897/V2000-T0355G/" TargetMode="External"/><Relationship Id="rId35" Type="http://schemas.openxmlformats.org/officeDocument/2006/relationships/hyperlink" Target="https://www.dkc.ru/ru/catalog/1897/V2000-TR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2:L623"/>
  <sheetViews>
    <sheetView tabSelected="1" topLeftCell="A10" zoomScale="85" zoomScaleNormal="85" workbookViewId="0">
      <selection activeCell="E19" sqref="E19:H22"/>
    </sheetView>
  </sheetViews>
  <sheetFormatPr defaultColWidth="9" defaultRowHeight="16.5" x14ac:dyDescent="0.3"/>
  <cols>
    <col min="1" max="1" width="39.375" style="8" customWidth="1"/>
    <col min="2" max="2" width="34.875" style="8" customWidth="1"/>
    <col min="3" max="3" width="47.5" style="8" customWidth="1"/>
    <col min="4" max="4" width="9" style="8"/>
    <col min="5" max="5" width="10.375" style="8" bestFit="1" customWidth="1"/>
    <col min="6" max="6" width="13" style="8" bestFit="1" customWidth="1"/>
    <col min="7" max="7" width="59.75" style="8" customWidth="1"/>
    <col min="8" max="8" width="41.875" style="8" bestFit="1" customWidth="1"/>
    <col min="9" max="11" width="9" style="8"/>
    <col min="12" max="12" width="9" style="36" hidden="1" customWidth="1"/>
    <col min="13" max="16384" width="9" style="8"/>
  </cols>
  <sheetData>
    <row r="2" spans="1:12" x14ac:dyDescent="0.3">
      <c r="G2" s="9"/>
    </row>
    <row r="4" spans="1:12" ht="17.25" thickBot="1" x14ac:dyDescent="0.35">
      <c r="D4" s="9"/>
    </row>
    <row r="5" spans="1:12" ht="17.25" thickBot="1" x14ac:dyDescent="0.35">
      <c r="A5" s="42" t="s">
        <v>117</v>
      </c>
      <c r="B5" s="43"/>
      <c r="C5" s="44"/>
      <c r="D5" s="10"/>
      <c r="E5" s="42" t="s">
        <v>0</v>
      </c>
      <c r="F5" s="43"/>
      <c r="G5" s="43"/>
      <c r="H5" s="44"/>
      <c r="I5" s="11"/>
    </row>
    <row r="6" spans="1:12" ht="17.25" customHeight="1" x14ac:dyDescent="0.3">
      <c r="A6" s="55" t="s">
        <v>130</v>
      </c>
      <c r="B6" s="56"/>
      <c r="C6" s="57"/>
      <c r="D6" s="12"/>
      <c r="E6" s="45" t="s">
        <v>125</v>
      </c>
      <c r="F6" s="46"/>
      <c r="G6" s="46"/>
      <c r="H6" s="47"/>
      <c r="I6" s="13"/>
    </row>
    <row r="7" spans="1:12" x14ac:dyDescent="0.3">
      <c r="A7" s="58"/>
      <c r="B7" s="59"/>
      <c r="C7" s="60"/>
      <c r="D7" s="12"/>
      <c r="E7" s="48"/>
      <c r="F7" s="49"/>
      <c r="G7" s="49"/>
      <c r="H7" s="50"/>
      <c r="I7" s="13"/>
    </row>
    <row r="8" spans="1:12" ht="16.5" customHeight="1" x14ac:dyDescent="0.3">
      <c r="A8" s="58"/>
      <c r="B8" s="59"/>
      <c r="C8" s="60"/>
      <c r="D8" s="12"/>
      <c r="E8" s="48"/>
      <c r="F8" s="49"/>
      <c r="G8" s="49"/>
      <c r="H8" s="50"/>
      <c r="I8" s="13"/>
    </row>
    <row r="9" spans="1:12" ht="16.5" customHeight="1" x14ac:dyDescent="0.3">
      <c r="A9" s="58"/>
      <c r="B9" s="59"/>
      <c r="C9" s="60"/>
      <c r="D9" s="12"/>
      <c r="E9" s="48"/>
      <c r="F9" s="49"/>
      <c r="G9" s="49"/>
      <c r="H9" s="50"/>
      <c r="I9" s="13"/>
    </row>
    <row r="10" spans="1:12" ht="17.25" thickBot="1" x14ac:dyDescent="0.35">
      <c r="A10" s="61"/>
      <c r="B10" s="62"/>
      <c r="C10" s="63"/>
      <c r="D10" s="12"/>
      <c r="E10" s="51"/>
      <c r="F10" s="52"/>
      <c r="G10" s="52"/>
      <c r="H10" s="53"/>
      <c r="I10" s="13"/>
    </row>
    <row r="11" spans="1:12" x14ac:dyDescent="0.3">
      <c r="A11" s="14"/>
      <c r="B11" s="9"/>
      <c r="C11" s="9"/>
      <c r="D11" s="9"/>
      <c r="G11" s="13"/>
      <c r="H11" s="13"/>
      <c r="I11" s="13"/>
    </row>
    <row r="12" spans="1:12" x14ac:dyDescent="0.3">
      <c r="A12" s="14"/>
      <c r="B12" s="9"/>
      <c r="C12" s="9"/>
      <c r="D12" s="9"/>
      <c r="G12" s="13"/>
      <c r="H12" s="13"/>
      <c r="I12" s="13"/>
    </row>
    <row r="13" spans="1:12" ht="16.5" customHeight="1" x14ac:dyDescent="0.3">
      <c r="A13" s="14"/>
      <c r="B13" s="9"/>
      <c r="C13" s="9"/>
      <c r="D13" s="9"/>
      <c r="G13" s="13"/>
      <c r="H13" s="13"/>
      <c r="I13" s="13"/>
    </row>
    <row r="14" spans="1:12" ht="17.25" thickBot="1" x14ac:dyDescent="0.35">
      <c r="A14" s="14"/>
      <c r="B14" s="9"/>
      <c r="C14" s="9"/>
      <c r="D14" s="9"/>
      <c r="G14" s="13"/>
      <c r="H14" s="13"/>
      <c r="I14" s="13"/>
      <c r="L14" s="37" t="s">
        <v>129</v>
      </c>
    </row>
    <row r="15" spans="1:12" ht="17.25" thickBot="1" x14ac:dyDescent="0.35">
      <c r="A15" s="64" t="s">
        <v>118</v>
      </c>
      <c r="B15" s="65"/>
      <c r="C15" s="9"/>
      <c r="D15" s="9"/>
      <c r="E15" s="34" t="s">
        <v>126</v>
      </c>
      <c r="F15" s="35" t="s">
        <v>127</v>
      </c>
      <c r="G15" s="35" t="s">
        <v>40</v>
      </c>
      <c r="H15" s="35" t="s">
        <v>128</v>
      </c>
      <c r="I15" s="13"/>
      <c r="L15" s="37" t="str">
        <f>LEFT(E15,12)</f>
        <v>№ позиции</v>
      </c>
    </row>
    <row r="16" spans="1:12" x14ac:dyDescent="0.3">
      <c r="A16" s="16"/>
      <c r="B16" s="17"/>
      <c r="C16" s="9"/>
      <c r="D16" s="9"/>
      <c r="E16" s="66" t="s">
        <v>131</v>
      </c>
      <c r="F16" s="67"/>
      <c r="G16" s="67"/>
      <c r="H16" s="67"/>
      <c r="L16" s="37" t="str">
        <f t="shared" ref="L16:L79" si="0">LEFT(E16,12)</f>
        <v>Спецификация</v>
      </c>
    </row>
    <row r="17" spans="1:12" ht="16.5" customHeight="1" x14ac:dyDescent="0.3">
      <c r="A17" s="18" t="s">
        <v>119</v>
      </c>
      <c r="B17" s="19" t="s">
        <v>39</v>
      </c>
      <c r="C17" s="24" t="str">
        <f>IF(B17="","Выберите тип питания","")</f>
        <v/>
      </c>
      <c r="D17" s="9"/>
      <c r="E17" s="68" t="s">
        <v>132</v>
      </c>
      <c r="F17" s="68"/>
      <c r="G17" s="68"/>
      <c r="H17" s="68"/>
      <c r="L17" s="37" t="str">
        <f t="shared" si="0"/>
        <v>Преобразоват</v>
      </c>
    </row>
    <row r="18" spans="1:12" ht="33" x14ac:dyDescent="0.3">
      <c r="A18" s="20"/>
      <c r="B18" s="21"/>
      <c r="D18" s="9"/>
      <c r="E18" s="38">
        <v>1</v>
      </c>
      <c r="F18" s="25" t="s">
        <v>3</v>
      </c>
      <c r="G18" s="40" t="s">
        <v>72</v>
      </c>
      <c r="H18" s="40" t="s">
        <v>81</v>
      </c>
      <c r="L18" s="37" t="str">
        <f t="shared" si="0"/>
        <v>1</v>
      </c>
    </row>
    <row r="19" spans="1:12" ht="33" customHeight="1" x14ac:dyDescent="0.3">
      <c r="A19" s="18" t="s">
        <v>121</v>
      </c>
      <c r="B19" s="19">
        <v>0.75</v>
      </c>
      <c r="C19" s="24" t="str">
        <f>IF(B19="","Выберите мощность двигателя", IF(B17&amp;B19="1-ф, 220В, 50/60 гц","Для питания 1-ф, 220В, номинальная мощность двигателя от 0,4 до 2,2 кВт",IF(B17&amp;B19="3-ф, 380В, 50/60 гц","Для питания 3-ф, 380В, номинальная мощность двигателя от 0,75 до 500 кВт",IF(B17="1-ф, 220В, 50/60 гц",IF(B19&gt;2.2,"Для питания 1-ф, 220В, номинальная мощность двигателя составляет не более 2,2 кВт",""),IF(B17="3-ф, 380В, 50/60 гц",IF(B19&lt;0.75,"Для питания 3-ф, 380В, номинальная мощность двигателя не менее 0,75 кВт",""),"")))))</f>
        <v/>
      </c>
      <c r="D19" s="9"/>
      <c r="E19" s="66" t="s">
        <v>133</v>
      </c>
      <c r="F19" s="67"/>
      <c r="G19" s="67"/>
      <c r="H19" s="67"/>
      <c r="L19" s="37" t="str">
        <f t="shared" si="0"/>
        <v>Спецификация</v>
      </c>
    </row>
    <row r="20" spans="1:12" ht="16.5" customHeight="1" x14ac:dyDescent="0.3">
      <c r="A20" s="18"/>
      <c r="B20" s="21"/>
      <c r="D20" s="9"/>
      <c r="E20" s="68" t="s">
        <v>132</v>
      </c>
      <c r="F20" s="68"/>
      <c r="G20" s="68"/>
      <c r="H20" s="68"/>
      <c r="L20" s="37" t="str">
        <f t="shared" si="0"/>
        <v>Преобразоват</v>
      </c>
    </row>
    <row r="21" spans="1:12" ht="34.5" customHeight="1" x14ac:dyDescent="0.3">
      <c r="A21" s="18" t="s">
        <v>122</v>
      </c>
      <c r="B21" s="19">
        <f>IF(Конфигуратор!$B$19="","",IF(Конфигуратор!$B$19=0.4,2.5,IF(Конфигуратор!$B$19=0.75,IF(Конфигуратор!$B$17="1-ф, 220В, 50/60 гц",4,2.3),IF(Конфигуратор!$B$19=1.5,IF(Конфигуратор!$B$17="1-ф, 220В, 50/60 гц",7.5,3.7),IF(Конфигуратор!$B$19=2.2,IF(Конфигуратор!$B$17="1-ф, 220В, 50/60 гц",10,5.5),IF(Конфигуратор!$B$17="","",VLOOKUP(Конфигуратор!$B$19,'Таблица характеристик моделей'!E10:F35,2,0)))))))</f>
        <v>2.2999999999999998</v>
      </c>
      <c r="C21" s="24" t="str">
        <f>IF(B21="","Выберите ток двигателя",IF(B17&amp;B21="1-ф, 220В, 50/60 гц","Для питания 1-ф, 220В, номинальный ток двигателя от 2,5 до 10 А",IF(B17&amp;B21="3-ф, 380В, 50/60 гц","Для питания 3-ф, 380В, номинальный ток двигателя от 2,3 до 950 А",IF(B17="1-ф, 220В, 50/60 гц",IF(B21&gt;10,"Для питания 1-ф, 220В, номинальный ток двигателя не более 10 А",""),IF(B17="3-ф, 380В, 50/60 гц",IF(B21&lt;2.3,"Для питания 3-ф, 380В, номинальный ток двигателя не менее 2,3 А",""),"")))))</f>
        <v/>
      </c>
      <c r="E21" s="38">
        <v>2</v>
      </c>
      <c r="F21" s="25" t="s">
        <v>6</v>
      </c>
      <c r="G21" s="40" t="s">
        <v>62</v>
      </c>
      <c r="H21" s="40" t="s">
        <v>84</v>
      </c>
      <c r="L21" s="37" t="str">
        <f t="shared" si="0"/>
        <v>2</v>
      </c>
    </row>
    <row r="22" spans="1:12" ht="16.5" customHeight="1" x14ac:dyDescent="0.3">
      <c r="A22" s="20"/>
      <c r="B22" s="21"/>
      <c r="C22" s="14"/>
      <c r="D22" s="9"/>
      <c r="E22" s="41"/>
      <c r="F22" s="41"/>
      <c r="G22" s="41"/>
      <c r="H22" s="41"/>
      <c r="L22" s="37" t="str">
        <f t="shared" si="0"/>
        <v/>
      </c>
    </row>
    <row r="23" spans="1:12" ht="33" customHeight="1" x14ac:dyDescent="0.3">
      <c r="A23" s="18" t="s">
        <v>120</v>
      </c>
      <c r="B23" s="19" t="str">
        <f>IF(Конфигуратор!$B$17="","","Нет")</f>
        <v>Нет</v>
      </c>
      <c r="C23" s="24" t="str">
        <f>IF(B23&lt;&gt;"Да","При необходимости подбора аксессуаров выберите ДА","")</f>
        <v>При необходимости подбора аксессуаров выберите ДА</v>
      </c>
      <c r="D23" s="9"/>
      <c r="L23" s="37" t="str">
        <f t="shared" si="0"/>
        <v/>
      </c>
    </row>
    <row r="24" spans="1:12" ht="17.25" thickBot="1" x14ac:dyDescent="0.35">
      <c r="A24" s="22"/>
      <c r="B24" s="23"/>
      <c r="C24" s="14"/>
      <c r="D24" s="9"/>
      <c r="L24" s="37" t="str">
        <f t="shared" si="0"/>
        <v/>
      </c>
    </row>
    <row r="25" spans="1:12" ht="16.5" customHeight="1" x14ac:dyDescent="0.3">
      <c r="B25" s="14"/>
      <c r="C25" s="14"/>
      <c r="L25" s="37" t="str">
        <f t="shared" si="0"/>
        <v/>
      </c>
    </row>
    <row r="26" spans="1:12" ht="16.5" customHeight="1" x14ac:dyDescent="0.3">
      <c r="A26" s="54"/>
      <c r="B26" s="54"/>
      <c r="C26" s="14"/>
      <c r="L26" s="37" t="str">
        <f t="shared" si="0"/>
        <v/>
      </c>
    </row>
    <row r="27" spans="1:12" x14ac:dyDescent="0.3">
      <c r="A27" s="14"/>
      <c r="B27" s="14"/>
      <c r="C27" s="14"/>
      <c r="L27" s="37" t="str">
        <f t="shared" si="0"/>
        <v/>
      </c>
    </row>
    <row r="28" spans="1:12" x14ac:dyDescent="0.3">
      <c r="A28" s="32"/>
      <c r="B28" s="32"/>
      <c r="C28" s="32"/>
      <c r="D28" s="11"/>
      <c r="L28" s="37" t="str">
        <f t="shared" si="0"/>
        <v/>
      </c>
    </row>
    <row r="29" spans="1:12" ht="16.5" customHeight="1" x14ac:dyDescent="0.3">
      <c r="A29" s="32"/>
      <c r="B29" s="32"/>
      <c r="C29" s="32"/>
      <c r="D29" s="15"/>
      <c r="L29" s="37" t="str">
        <f t="shared" si="0"/>
        <v/>
      </c>
    </row>
    <row r="30" spans="1:12" x14ac:dyDescent="0.3">
      <c r="A30" s="32"/>
      <c r="B30" s="32"/>
      <c r="C30" s="32"/>
      <c r="D30" s="15"/>
      <c r="L30" s="37" t="str">
        <f t="shared" si="0"/>
        <v/>
      </c>
    </row>
    <row r="31" spans="1:12" x14ac:dyDescent="0.3">
      <c r="A31" s="32"/>
      <c r="B31" s="32"/>
      <c r="C31" s="32"/>
      <c r="D31" s="15"/>
      <c r="L31" s="37" t="str">
        <f t="shared" si="0"/>
        <v/>
      </c>
    </row>
    <row r="32" spans="1:12" x14ac:dyDescent="0.3">
      <c r="A32" s="32"/>
      <c r="B32" s="32"/>
      <c r="C32" s="32"/>
      <c r="D32" s="15"/>
      <c r="L32" s="37" t="str">
        <f t="shared" si="0"/>
        <v/>
      </c>
    </row>
    <row r="33" spans="1:12" ht="16.5" customHeight="1" x14ac:dyDescent="0.3">
      <c r="A33" s="32"/>
      <c r="B33" s="32"/>
      <c r="C33" s="32"/>
      <c r="D33" s="15"/>
      <c r="L33" s="37" t="str">
        <f t="shared" si="0"/>
        <v/>
      </c>
    </row>
    <row r="34" spans="1:12" ht="16.5" customHeight="1" x14ac:dyDescent="0.3">
      <c r="L34" s="37" t="str">
        <f t="shared" si="0"/>
        <v/>
      </c>
    </row>
    <row r="35" spans="1:12" x14ac:dyDescent="0.3">
      <c r="L35" s="37" t="str">
        <f t="shared" si="0"/>
        <v/>
      </c>
    </row>
    <row r="36" spans="1:12" x14ac:dyDescent="0.3">
      <c r="L36" s="37" t="str">
        <f t="shared" si="0"/>
        <v/>
      </c>
    </row>
    <row r="37" spans="1:12" ht="16.5" customHeight="1" x14ac:dyDescent="0.3">
      <c r="L37" s="37" t="str">
        <f t="shared" si="0"/>
        <v/>
      </c>
    </row>
    <row r="38" spans="1:12" x14ac:dyDescent="0.3">
      <c r="L38" s="37" t="str">
        <f t="shared" si="0"/>
        <v/>
      </c>
    </row>
    <row r="39" spans="1:12" x14ac:dyDescent="0.3">
      <c r="L39" s="37" t="str">
        <f t="shared" si="0"/>
        <v/>
      </c>
    </row>
    <row r="40" spans="1:12" ht="16.5" customHeight="1" x14ac:dyDescent="0.3">
      <c r="L40" s="37" t="str">
        <f t="shared" si="0"/>
        <v/>
      </c>
    </row>
    <row r="41" spans="1:12" x14ac:dyDescent="0.3">
      <c r="L41" s="37" t="str">
        <f t="shared" si="0"/>
        <v/>
      </c>
    </row>
    <row r="42" spans="1:12" ht="16.5" customHeight="1" x14ac:dyDescent="0.3">
      <c r="L42" s="37" t="str">
        <f t="shared" si="0"/>
        <v/>
      </c>
    </row>
    <row r="43" spans="1:12" x14ac:dyDescent="0.3">
      <c r="L43" s="37" t="str">
        <f t="shared" si="0"/>
        <v/>
      </c>
    </row>
    <row r="44" spans="1:12" x14ac:dyDescent="0.3">
      <c r="L44" s="37" t="str">
        <f t="shared" si="0"/>
        <v/>
      </c>
    </row>
    <row r="45" spans="1:12" ht="16.5" customHeight="1" x14ac:dyDescent="0.3">
      <c r="L45" s="37" t="str">
        <f t="shared" si="0"/>
        <v/>
      </c>
    </row>
    <row r="46" spans="1:12" x14ac:dyDescent="0.3">
      <c r="L46" s="37" t="str">
        <f t="shared" si="0"/>
        <v/>
      </c>
    </row>
    <row r="47" spans="1:12" x14ac:dyDescent="0.3">
      <c r="L47" s="37" t="str">
        <f t="shared" si="0"/>
        <v/>
      </c>
    </row>
    <row r="48" spans="1:12" x14ac:dyDescent="0.3">
      <c r="L48" s="37" t="str">
        <f t="shared" si="0"/>
        <v/>
      </c>
    </row>
    <row r="49" spans="12:12" x14ac:dyDescent="0.3">
      <c r="L49" s="37" t="str">
        <f t="shared" si="0"/>
        <v/>
      </c>
    </row>
    <row r="50" spans="12:12" x14ac:dyDescent="0.3">
      <c r="L50" s="37" t="str">
        <f t="shared" si="0"/>
        <v/>
      </c>
    </row>
    <row r="51" spans="12:12" x14ac:dyDescent="0.3">
      <c r="L51" s="37" t="str">
        <f t="shared" si="0"/>
        <v/>
      </c>
    </row>
    <row r="52" spans="12:12" x14ac:dyDescent="0.3">
      <c r="L52" s="37" t="str">
        <f t="shared" si="0"/>
        <v/>
      </c>
    </row>
    <row r="53" spans="12:12" x14ac:dyDescent="0.3">
      <c r="L53" s="37" t="str">
        <f t="shared" si="0"/>
        <v/>
      </c>
    </row>
    <row r="54" spans="12:12" x14ac:dyDescent="0.3">
      <c r="L54" s="37" t="str">
        <f t="shared" si="0"/>
        <v/>
      </c>
    </row>
    <row r="55" spans="12:12" x14ac:dyDescent="0.3">
      <c r="L55" s="37" t="str">
        <f t="shared" si="0"/>
        <v/>
      </c>
    </row>
    <row r="56" spans="12:12" x14ac:dyDescent="0.3">
      <c r="L56" s="37" t="str">
        <f t="shared" si="0"/>
        <v/>
      </c>
    </row>
    <row r="57" spans="12:12" x14ac:dyDescent="0.3">
      <c r="L57" s="37" t="str">
        <f t="shared" si="0"/>
        <v/>
      </c>
    </row>
    <row r="58" spans="12:12" x14ac:dyDescent="0.3">
      <c r="L58" s="37" t="str">
        <f t="shared" si="0"/>
        <v/>
      </c>
    </row>
    <row r="59" spans="12:12" x14ac:dyDescent="0.3">
      <c r="L59" s="37" t="str">
        <f t="shared" si="0"/>
        <v/>
      </c>
    </row>
    <row r="60" spans="12:12" x14ac:dyDescent="0.3">
      <c r="L60" s="37" t="str">
        <f t="shared" si="0"/>
        <v/>
      </c>
    </row>
    <row r="61" spans="12:12" x14ac:dyDescent="0.3">
      <c r="L61" s="37" t="str">
        <f t="shared" si="0"/>
        <v/>
      </c>
    </row>
    <row r="62" spans="12:12" x14ac:dyDescent="0.3">
      <c r="L62" s="37" t="str">
        <f t="shared" si="0"/>
        <v/>
      </c>
    </row>
    <row r="63" spans="12:12" x14ac:dyDescent="0.3">
      <c r="L63" s="37" t="str">
        <f t="shared" si="0"/>
        <v/>
      </c>
    </row>
    <row r="64" spans="12:12" x14ac:dyDescent="0.3">
      <c r="L64" s="37" t="str">
        <f t="shared" si="0"/>
        <v/>
      </c>
    </row>
    <row r="65" spans="12:12" x14ac:dyDescent="0.3">
      <c r="L65" s="37" t="str">
        <f t="shared" si="0"/>
        <v/>
      </c>
    </row>
    <row r="66" spans="12:12" x14ac:dyDescent="0.3">
      <c r="L66" s="37" t="str">
        <f t="shared" si="0"/>
        <v/>
      </c>
    </row>
    <row r="67" spans="12:12" x14ac:dyDescent="0.3">
      <c r="L67" s="37" t="str">
        <f t="shared" si="0"/>
        <v/>
      </c>
    </row>
    <row r="68" spans="12:12" x14ac:dyDescent="0.3">
      <c r="L68" s="37" t="str">
        <f t="shared" si="0"/>
        <v/>
      </c>
    </row>
    <row r="69" spans="12:12" x14ac:dyDescent="0.3">
      <c r="L69" s="37" t="str">
        <f t="shared" si="0"/>
        <v/>
      </c>
    </row>
    <row r="70" spans="12:12" x14ac:dyDescent="0.3">
      <c r="L70" s="37" t="str">
        <f t="shared" si="0"/>
        <v/>
      </c>
    </row>
    <row r="71" spans="12:12" x14ac:dyDescent="0.3">
      <c r="L71" s="37" t="str">
        <f t="shared" si="0"/>
        <v/>
      </c>
    </row>
    <row r="72" spans="12:12" x14ac:dyDescent="0.3">
      <c r="L72" s="37" t="str">
        <f t="shared" si="0"/>
        <v/>
      </c>
    </row>
    <row r="73" spans="12:12" x14ac:dyDescent="0.3">
      <c r="L73" s="37" t="str">
        <f t="shared" si="0"/>
        <v/>
      </c>
    </row>
    <row r="74" spans="12:12" x14ac:dyDescent="0.3">
      <c r="L74" s="37" t="str">
        <f t="shared" si="0"/>
        <v/>
      </c>
    </row>
    <row r="75" spans="12:12" x14ac:dyDescent="0.3">
      <c r="L75" s="37" t="str">
        <f t="shared" si="0"/>
        <v/>
      </c>
    </row>
    <row r="76" spans="12:12" x14ac:dyDescent="0.3">
      <c r="L76" s="37" t="str">
        <f t="shared" si="0"/>
        <v/>
      </c>
    </row>
    <row r="77" spans="12:12" x14ac:dyDescent="0.3">
      <c r="L77" s="37" t="str">
        <f t="shared" si="0"/>
        <v/>
      </c>
    </row>
    <row r="78" spans="12:12" x14ac:dyDescent="0.3">
      <c r="L78" s="37" t="str">
        <f t="shared" si="0"/>
        <v/>
      </c>
    </row>
    <row r="79" spans="12:12" x14ac:dyDescent="0.3">
      <c r="L79" s="37" t="str">
        <f t="shared" si="0"/>
        <v/>
      </c>
    </row>
    <row r="80" spans="12:12" x14ac:dyDescent="0.3">
      <c r="L80" s="37" t="str">
        <f t="shared" ref="L80:L143" si="1">LEFT(E80,12)</f>
        <v/>
      </c>
    </row>
    <row r="81" spans="12:12" x14ac:dyDescent="0.3">
      <c r="L81" s="37" t="str">
        <f t="shared" si="1"/>
        <v/>
      </c>
    </row>
    <row r="82" spans="12:12" x14ac:dyDescent="0.3">
      <c r="L82" s="37" t="str">
        <f t="shared" si="1"/>
        <v/>
      </c>
    </row>
    <row r="83" spans="12:12" x14ac:dyDescent="0.3">
      <c r="L83" s="37" t="str">
        <f t="shared" si="1"/>
        <v/>
      </c>
    </row>
    <row r="84" spans="12:12" x14ac:dyDescent="0.3">
      <c r="L84" s="37" t="str">
        <f t="shared" si="1"/>
        <v/>
      </c>
    </row>
    <row r="85" spans="12:12" x14ac:dyDescent="0.3">
      <c r="L85" s="37" t="str">
        <f t="shared" si="1"/>
        <v/>
      </c>
    </row>
    <row r="86" spans="12:12" x14ac:dyDescent="0.3">
      <c r="L86" s="37" t="str">
        <f t="shared" si="1"/>
        <v/>
      </c>
    </row>
    <row r="87" spans="12:12" x14ac:dyDescent="0.3">
      <c r="L87" s="37" t="str">
        <f t="shared" si="1"/>
        <v/>
      </c>
    </row>
    <row r="88" spans="12:12" x14ac:dyDescent="0.3">
      <c r="L88" s="37" t="str">
        <f t="shared" si="1"/>
        <v/>
      </c>
    </row>
    <row r="89" spans="12:12" x14ac:dyDescent="0.3">
      <c r="L89" s="37" t="str">
        <f t="shared" si="1"/>
        <v/>
      </c>
    </row>
    <row r="90" spans="12:12" x14ac:dyDescent="0.3">
      <c r="L90" s="37" t="str">
        <f t="shared" si="1"/>
        <v/>
      </c>
    </row>
    <row r="91" spans="12:12" x14ac:dyDescent="0.3">
      <c r="L91" s="37" t="str">
        <f t="shared" si="1"/>
        <v/>
      </c>
    </row>
    <row r="92" spans="12:12" x14ac:dyDescent="0.3">
      <c r="L92" s="37" t="str">
        <f t="shared" si="1"/>
        <v/>
      </c>
    </row>
    <row r="93" spans="12:12" x14ac:dyDescent="0.3">
      <c r="L93" s="37" t="str">
        <f t="shared" si="1"/>
        <v/>
      </c>
    </row>
    <row r="94" spans="12:12" x14ac:dyDescent="0.3">
      <c r="L94" s="37" t="str">
        <f t="shared" si="1"/>
        <v/>
      </c>
    </row>
    <row r="95" spans="12:12" x14ac:dyDescent="0.3">
      <c r="L95" s="37" t="str">
        <f t="shared" si="1"/>
        <v/>
      </c>
    </row>
    <row r="96" spans="12:12" x14ac:dyDescent="0.3">
      <c r="L96" s="37" t="str">
        <f t="shared" si="1"/>
        <v/>
      </c>
    </row>
    <row r="97" spans="12:12" x14ac:dyDescent="0.3">
      <c r="L97" s="37" t="str">
        <f t="shared" si="1"/>
        <v/>
      </c>
    </row>
    <row r="98" spans="12:12" x14ac:dyDescent="0.3">
      <c r="L98" s="37" t="str">
        <f t="shared" si="1"/>
        <v/>
      </c>
    </row>
    <row r="99" spans="12:12" x14ac:dyDescent="0.3">
      <c r="L99" s="37" t="str">
        <f t="shared" si="1"/>
        <v/>
      </c>
    </row>
    <row r="100" spans="12:12" x14ac:dyDescent="0.3">
      <c r="L100" s="37" t="str">
        <f t="shared" si="1"/>
        <v/>
      </c>
    </row>
    <row r="101" spans="12:12" x14ac:dyDescent="0.3">
      <c r="L101" s="37" t="str">
        <f t="shared" si="1"/>
        <v/>
      </c>
    </row>
    <row r="102" spans="12:12" x14ac:dyDescent="0.3">
      <c r="L102" s="37" t="str">
        <f t="shared" si="1"/>
        <v/>
      </c>
    </row>
    <row r="103" spans="12:12" x14ac:dyDescent="0.3">
      <c r="L103" s="37" t="str">
        <f t="shared" si="1"/>
        <v/>
      </c>
    </row>
    <row r="104" spans="12:12" x14ac:dyDescent="0.3">
      <c r="L104" s="37" t="str">
        <f t="shared" si="1"/>
        <v/>
      </c>
    </row>
    <row r="105" spans="12:12" x14ac:dyDescent="0.3">
      <c r="L105" s="37" t="str">
        <f t="shared" si="1"/>
        <v/>
      </c>
    </row>
    <row r="106" spans="12:12" x14ac:dyDescent="0.3">
      <c r="L106" s="37" t="str">
        <f t="shared" si="1"/>
        <v/>
      </c>
    </row>
    <row r="107" spans="12:12" x14ac:dyDescent="0.3">
      <c r="L107" s="37" t="str">
        <f t="shared" si="1"/>
        <v/>
      </c>
    </row>
    <row r="108" spans="12:12" x14ac:dyDescent="0.3">
      <c r="L108" s="37" t="str">
        <f t="shared" si="1"/>
        <v/>
      </c>
    </row>
    <row r="109" spans="12:12" x14ac:dyDescent="0.3">
      <c r="L109" s="37" t="str">
        <f t="shared" si="1"/>
        <v/>
      </c>
    </row>
    <row r="110" spans="12:12" x14ac:dyDescent="0.3">
      <c r="L110" s="37" t="str">
        <f t="shared" si="1"/>
        <v/>
      </c>
    </row>
    <row r="111" spans="12:12" x14ac:dyDescent="0.3">
      <c r="L111" s="37" t="str">
        <f t="shared" si="1"/>
        <v/>
      </c>
    </row>
    <row r="112" spans="12:12" x14ac:dyDescent="0.3">
      <c r="L112" s="37" t="str">
        <f t="shared" si="1"/>
        <v/>
      </c>
    </row>
    <row r="113" spans="12:12" x14ac:dyDescent="0.3">
      <c r="L113" s="37" t="str">
        <f t="shared" si="1"/>
        <v/>
      </c>
    </row>
    <row r="114" spans="12:12" x14ac:dyDescent="0.3">
      <c r="L114" s="37" t="str">
        <f t="shared" si="1"/>
        <v/>
      </c>
    </row>
    <row r="115" spans="12:12" x14ac:dyDescent="0.3">
      <c r="L115" s="37" t="str">
        <f t="shared" si="1"/>
        <v/>
      </c>
    </row>
    <row r="116" spans="12:12" x14ac:dyDescent="0.3">
      <c r="L116" s="37" t="str">
        <f t="shared" si="1"/>
        <v/>
      </c>
    </row>
    <row r="117" spans="12:12" x14ac:dyDescent="0.3">
      <c r="L117" s="37" t="str">
        <f t="shared" si="1"/>
        <v/>
      </c>
    </row>
    <row r="118" spans="12:12" x14ac:dyDescent="0.3">
      <c r="L118" s="37" t="str">
        <f t="shared" si="1"/>
        <v/>
      </c>
    </row>
    <row r="119" spans="12:12" x14ac:dyDescent="0.3">
      <c r="L119" s="37" t="str">
        <f t="shared" si="1"/>
        <v/>
      </c>
    </row>
    <row r="120" spans="12:12" x14ac:dyDescent="0.3">
      <c r="L120" s="37" t="str">
        <f t="shared" si="1"/>
        <v/>
      </c>
    </row>
    <row r="121" spans="12:12" x14ac:dyDescent="0.3">
      <c r="L121" s="37" t="str">
        <f t="shared" si="1"/>
        <v/>
      </c>
    </row>
    <row r="122" spans="12:12" x14ac:dyDescent="0.3">
      <c r="L122" s="37" t="str">
        <f t="shared" si="1"/>
        <v/>
      </c>
    </row>
    <row r="123" spans="12:12" x14ac:dyDescent="0.3">
      <c r="L123" s="37" t="str">
        <f t="shared" si="1"/>
        <v/>
      </c>
    </row>
    <row r="124" spans="12:12" x14ac:dyDescent="0.3">
      <c r="L124" s="37" t="str">
        <f t="shared" si="1"/>
        <v/>
      </c>
    </row>
    <row r="125" spans="12:12" x14ac:dyDescent="0.3">
      <c r="L125" s="37" t="str">
        <f t="shared" si="1"/>
        <v/>
      </c>
    </row>
    <row r="126" spans="12:12" x14ac:dyDescent="0.3">
      <c r="L126" s="37" t="str">
        <f t="shared" si="1"/>
        <v/>
      </c>
    </row>
    <row r="127" spans="12:12" x14ac:dyDescent="0.3">
      <c r="L127" s="37" t="str">
        <f t="shared" si="1"/>
        <v/>
      </c>
    </row>
    <row r="128" spans="12:12" x14ac:dyDescent="0.3">
      <c r="L128" s="37" t="str">
        <f t="shared" si="1"/>
        <v/>
      </c>
    </row>
    <row r="129" spans="12:12" x14ac:dyDescent="0.3">
      <c r="L129" s="37" t="str">
        <f t="shared" si="1"/>
        <v/>
      </c>
    </row>
    <row r="130" spans="12:12" x14ac:dyDescent="0.3">
      <c r="L130" s="37" t="str">
        <f t="shared" si="1"/>
        <v/>
      </c>
    </row>
    <row r="131" spans="12:12" x14ac:dyDescent="0.3">
      <c r="L131" s="37" t="str">
        <f t="shared" si="1"/>
        <v/>
      </c>
    </row>
    <row r="132" spans="12:12" x14ac:dyDescent="0.3">
      <c r="L132" s="37" t="str">
        <f t="shared" si="1"/>
        <v/>
      </c>
    </row>
    <row r="133" spans="12:12" x14ac:dyDescent="0.3">
      <c r="L133" s="37" t="str">
        <f t="shared" si="1"/>
        <v/>
      </c>
    </row>
    <row r="134" spans="12:12" x14ac:dyDescent="0.3">
      <c r="L134" s="37" t="str">
        <f t="shared" si="1"/>
        <v/>
      </c>
    </row>
    <row r="135" spans="12:12" x14ac:dyDescent="0.3">
      <c r="L135" s="37" t="str">
        <f t="shared" si="1"/>
        <v/>
      </c>
    </row>
    <row r="136" spans="12:12" x14ac:dyDescent="0.3">
      <c r="L136" s="37" t="str">
        <f t="shared" si="1"/>
        <v/>
      </c>
    </row>
    <row r="137" spans="12:12" x14ac:dyDescent="0.3">
      <c r="L137" s="37" t="str">
        <f t="shared" si="1"/>
        <v/>
      </c>
    </row>
    <row r="138" spans="12:12" x14ac:dyDescent="0.3">
      <c r="L138" s="37" t="str">
        <f t="shared" si="1"/>
        <v/>
      </c>
    </row>
    <row r="139" spans="12:12" x14ac:dyDescent="0.3">
      <c r="L139" s="37" t="str">
        <f t="shared" si="1"/>
        <v/>
      </c>
    </row>
    <row r="140" spans="12:12" x14ac:dyDescent="0.3">
      <c r="L140" s="37" t="str">
        <f t="shared" si="1"/>
        <v/>
      </c>
    </row>
    <row r="141" spans="12:12" x14ac:dyDescent="0.3">
      <c r="L141" s="37" t="str">
        <f t="shared" si="1"/>
        <v/>
      </c>
    </row>
    <row r="142" spans="12:12" x14ac:dyDescent="0.3">
      <c r="L142" s="37" t="str">
        <f t="shared" si="1"/>
        <v/>
      </c>
    </row>
    <row r="143" spans="12:12" x14ac:dyDescent="0.3">
      <c r="L143" s="37" t="str">
        <f t="shared" si="1"/>
        <v/>
      </c>
    </row>
    <row r="144" spans="12:12" x14ac:dyDescent="0.3">
      <c r="L144" s="37" t="str">
        <f t="shared" ref="L144:L207" si="2">LEFT(E144,12)</f>
        <v/>
      </c>
    </row>
    <row r="145" spans="12:12" x14ac:dyDescent="0.3">
      <c r="L145" s="37" t="str">
        <f t="shared" si="2"/>
        <v/>
      </c>
    </row>
    <row r="146" spans="12:12" x14ac:dyDescent="0.3">
      <c r="L146" s="37" t="str">
        <f t="shared" si="2"/>
        <v/>
      </c>
    </row>
    <row r="147" spans="12:12" x14ac:dyDescent="0.3">
      <c r="L147" s="37" t="str">
        <f t="shared" si="2"/>
        <v/>
      </c>
    </row>
    <row r="148" spans="12:12" x14ac:dyDescent="0.3">
      <c r="L148" s="37" t="str">
        <f t="shared" si="2"/>
        <v/>
      </c>
    </row>
    <row r="149" spans="12:12" x14ac:dyDescent="0.3">
      <c r="L149" s="37" t="str">
        <f t="shared" si="2"/>
        <v/>
      </c>
    </row>
    <row r="150" spans="12:12" x14ac:dyDescent="0.3">
      <c r="L150" s="37" t="str">
        <f t="shared" si="2"/>
        <v/>
      </c>
    </row>
    <row r="151" spans="12:12" x14ac:dyDescent="0.3">
      <c r="L151" s="37" t="str">
        <f t="shared" si="2"/>
        <v/>
      </c>
    </row>
    <row r="152" spans="12:12" x14ac:dyDescent="0.3">
      <c r="L152" s="37" t="str">
        <f t="shared" si="2"/>
        <v/>
      </c>
    </row>
    <row r="153" spans="12:12" x14ac:dyDescent="0.3">
      <c r="L153" s="37" t="str">
        <f t="shared" si="2"/>
        <v/>
      </c>
    </row>
    <row r="154" spans="12:12" x14ac:dyDescent="0.3">
      <c r="L154" s="37" t="str">
        <f t="shared" si="2"/>
        <v/>
      </c>
    </row>
    <row r="155" spans="12:12" x14ac:dyDescent="0.3">
      <c r="L155" s="37" t="str">
        <f t="shared" si="2"/>
        <v/>
      </c>
    </row>
    <row r="156" spans="12:12" x14ac:dyDescent="0.3">
      <c r="L156" s="37" t="str">
        <f t="shared" si="2"/>
        <v/>
      </c>
    </row>
    <row r="157" spans="12:12" x14ac:dyDescent="0.3">
      <c r="L157" s="37" t="str">
        <f t="shared" si="2"/>
        <v/>
      </c>
    </row>
    <row r="158" spans="12:12" x14ac:dyDescent="0.3">
      <c r="L158" s="37" t="str">
        <f t="shared" si="2"/>
        <v/>
      </c>
    </row>
    <row r="159" spans="12:12" x14ac:dyDescent="0.3">
      <c r="L159" s="37" t="str">
        <f t="shared" si="2"/>
        <v/>
      </c>
    </row>
    <row r="160" spans="12:12" x14ac:dyDescent="0.3">
      <c r="L160" s="37" t="str">
        <f t="shared" si="2"/>
        <v/>
      </c>
    </row>
    <row r="161" spans="12:12" x14ac:dyDescent="0.3">
      <c r="L161" s="37" t="str">
        <f t="shared" si="2"/>
        <v/>
      </c>
    </row>
    <row r="162" spans="12:12" x14ac:dyDescent="0.3">
      <c r="L162" s="37" t="str">
        <f t="shared" si="2"/>
        <v/>
      </c>
    </row>
    <row r="163" spans="12:12" x14ac:dyDescent="0.3">
      <c r="L163" s="37" t="str">
        <f t="shared" si="2"/>
        <v/>
      </c>
    </row>
    <row r="164" spans="12:12" x14ac:dyDescent="0.3">
      <c r="L164" s="37" t="str">
        <f t="shared" si="2"/>
        <v/>
      </c>
    </row>
    <row r="165" spans="12:12" x14ac:dyDescent="0.3">
      <c r="L165" s="37" t="str">
        <f t="shared" si="2"/>
        <v/>
      </c>
    </row>
    <row r="166" spans="12:12" x14ac:dyDescent="0.3">
      <c r="L166" s="37" t="str">
        <f t="shared" si="2"/>
        <v/>
      </c>
    </row>
    <row r="167" spans="12:12" x14ac:dyDescent="0.3">
      <c r="L167" s="37" t="str">
        <f t="shared" si="2"/>
        <v/>
      </c>
    </row>
    <row r="168" spans="12:12" x14ac:dyDescent="0.3">
      <c r="L168" s="37" t="str">
        <f t="shared" si="2"/>
        <v/>
      </c>
    </row>
    <row r="169" spans="12:12" x14ac:dyDescent="0.3">
      <c r="L169" s="37" t="str">
        <f t="shared" si="2"/>
        <v/>
      </c>
    </row>
    <row r="170" spans="12:12" x14ac:dyDescent="0.3">
      <c r="L170" s="37" t="str">
        <f t="shared" si="2"/>
        <v/>
      </c>
    </row>
    <row r="171" spans="12:12" x14ac:dyDescent="0.3">
      <c r="L171" s="37" t="str">
        <f t="shared" si="2"/>
        <v/>
      </c>
    </row>
    <row r="172" spans="12:12" x14ac:dyDescent="0.3">
      <c r="L172" s="37" t="str">
        <f t="shared" si="2"/>
        <v/>
      </c>
    </row>
    <row r="173" spans="12:12" x14ac:dyDescent="0.3">
      <c r="L173" s="37" t="str">
        <f t="shared" si="2"/>
        <v/>
      </c>
    </row>
    <row r="174" spans="12:12" x14ac:dyDescent="0.3">
      <c r="L174" s="37" t="str">
        <f t="shared" si="2"/>
        <v/>
      </c>
    </row>
    <row r="175" spans="12:12" x14ac:dyDescent="0.3">
      <c r="L175" s="37" t="str">
        <f t="shared" si="2"/>
        <v/>
      </c>
    </row>
    <row r="176" spans="12:12" x14ac:dyDescent="0.3">
      <c r="L176" s="37" t="str">
        <f t="shared" si="2"/>
        <v/>
      </c>
    </row>
    <row r="177" spans="12:12" x14ac:dyDescent="0.3">
      <c r="L177" s="37" t="str">
        <f t="shared" si="2"/>
        <v/>
      </c>
    </row>
    <row r="178" spans="12:12" x14ac:dyDescent="0.3">
      <c r="L178" s="37" t="str">
        <f t="shared" si="2"/>
        <v/>
      </c>
    </row>
    <row r="179" spans="12:12" x14ac:dyDescent="0.3">
      <c r="L179" s="37" t="str">
        <f t="shared" si="2"/>
        <v/>
      </c>
    </row>
    <row r="180" spans="12:12" x14ac:dyDescent="0.3">
      <c r="L180" s="37" t="str">
        <f t="shared" si="2"/>
        <v/>
      </c>
    </row>
    <row r="181" spans="12:12" x14ac:dyDescent="0.3">
      <c r="L181" s="37" t="str">
        <f t="shared" si="2"/>
        <v/>
      </c>
    </row>
    <row r="182" spans="12:12" x14ac:dyDescent="0.3">
      <c r="L182" s="37" t="str">
        <f t="shared" si="2"/>
        <v/>
      </c>
    </row>
    <row r="183" spans="12:12" x14ac:dyDescent="0.3">
      <c r="L183" s="37" t="str">
        <f t="shared" si="2"/>
        <v/>
      </c>
    </row>
    <row r="184" spans="12:12" x14ac:dyDescent="0.3">
      <c r="L184" s="37" t="str">
        <f t="shared" si="2"/>
        <v/>
      </c>
    </row>
    <row r="185" spans="12:12" x14ac:dyDescent="0.3">
      <c r="L185" s="37" t="str">
        <f t="shared" si="2"/>
        <v/>
      </c>
    </row>
    <row r="186" spans="12:12" x14ac:dyDescent="0.3">
      <c r="L186" s="37" t="str">
        <f t="shared" si="2"/>
        <v/>
      </c>
    </row>
    <row r="187" spans="12:12" x14ac:dyDescent="0.3">
      <c r="L187" s="37" t="str">
        <f t="shared" si="2"/>
        <v/>
      </c>
    </row>
    <row r="188" spans="12:12" x14ac:dyDescent="0.3">
      <c r="L188" s="37" t="str">
        <f t="shared" si="2"/>
        <v/>
      </c>
    </row>
    <row r="189" spans="12:12" x14ac:dyDescent="0.3">
      <c r="L189" s="37" t="str">
        <f t="shared" si="2"/>
        <v/>
      </c>
    </row>
    <row r="190" spans="12:12" x14ac:dyDescent="0.3">
      <c r="L190" s="37" t="str">
        <f t="shared" si="2"/>
        <v/>
      </c>
    </row>
    <row r="191" spans="12:12" x14ac:dyDescent="0.3">
      <c r="L191" s="37" t="str">
        <f t="shared" si="2"/>
        <v/>
      </c>
    </row>
    <row r="192" spans="12:12" x14ac:dyDescent="0.3">
      <c r="L192" s="37" t="str">
        <f t="shared" si="2"/>
        <v/>
      </c>
    </row>
    <row r="193" spans="12:12" x14ac:dyDescent="0.3">
      <c r="L193" s="37" t="str">
        <f t="shared" si="2"/>
        <v/>
      </c>
    </row>
    <row r="194" spans="12:12" x14ac:dyDescent="0.3">
      <c r="L194" s="37" t="str">
        <f t="shared" si="2"/>
        <v/>
      </c>
    </row>
    <row r="195" spans="12:12" x14ac:dyDescent="0.3">
      <c r="L195" s="37" t="str">
        <f t="shared" si="2"/>
        <v/>
      </c>
    </row>
    <row r="196" spans="12:12" x14ac:dyDescent="0.3">
      <c r="L196" s="37" t="str">
        <f t="shared" si="2"/>
        <v/>
      </c>
    </row>
    <row r="197" spans="12:12" x14ac:dyDescent="0.3">
      <c r="L197" s="37" t="str">
        <f t="shared" si="2"/>
        <v/>
      </c>
    </row>
    <row r="198" spans="12:12" x14ac:dyDescent="0.3">
      <c r="L198" s="37" t="str">
        <f t="shared" si="2"/>
        <v/>
      </c>
    </row>
    <row r="199" spans="12:12" x14ac:dyDescent="0.3">
      <c r="L199" s="37" t="str">
        <f t="shared" si="2"/>
        <v/>
      </c>
    </row>
    <row r="200" spans="12:12" x14ac:dyDescent="0.3">
      <c r="L200" s="37" t="str">
        <f t="shared" si="2"/>
        <v/>
      </c>
    </row>
    <row r="201" spans="12:12" x14ac:dyDescent="0.3">
      <c r="L201" s="37" t="str">
        <f t="shared" si="2"/>
        <v/>
      </c>
    </row>
    <row r="202" spans="12:12" x14ac:dyDescent="0.3">
      <c r="L202" s="37" t="str">
        <f t="shared" si="2"/>
        <v/>
      </c>
    </row>
    <row r="203" spans="12:12" x14ac:dyDescent="0.3">
      <c r="L203" s="37" t="str">
        <f t="shared" si="2"/>
        <v/>
      </c>
    </row>
    <row r="204" spans="12:12" x14ac:dyDescent="0.3">
      <c r="L204" s="37" t="str">
        <f t="shared" si="2"/>
        <v/>
      </c>
    </row>
    <row r="205" spans="12:12" x14ac:dyDescent="0.3">
      <c r="L205" s="37" t="str">
        <f t="shared" si="2"/>
        <v/>
      </c>
    </row>
    <row r="206" spans="12:12" x14ac:dyDescent="0.3">
      <c r="L206" s="37" t="str">
        <f t="shared" si="2"/>
        <v/>
      </c>
    </row>
    <row r="207" spans="12:12" x14ac:dyDescent="0.3">
      <c r="L207" s="37" t="str">
        <f t="shared" si="2"/>
        <v/>
      </c>
    </row>
    <row r="208" spans="12:12" x14ac:dyDescent="0.3">
      <c r="L208" s="37" t="str">
        <f t="shared" ref="L208:L271" si="3">LEFT(E208,12)</f>
        <v/>
      </c>
    </row>
    <row r="209" spans="12:12" x14ac:dyDescent="0.3">
      <c r="L209" s="37" t="str">
        <f t="shared" si="3"/>
        <v/>
      </c>
    </row>
    <row r="210" spans="12:12" x14ac:dyDescent="0.3">
      <c r="L210" s="37" t="str">
        <f t="shared" si="3"/>
        <v/>
      </c>
    </row>
    <row r="211" spans="12:12" x14ac:dyDescent="0.3">
      <c r="L211" s="37" t="str">
        <f t="shared" si="3"/>
        <v/>
      </c>
    </row>
    <row r="212" spans="12:12" x14ac:dyDescent="0.3">
      <c r="L212" s="37" t="str">
        <f t="shared" si="3"/>
        <v/>
      </c>
    </row>
    <row r="213" spans="12:12" x14ac:dyDescent="0.3">
      <c r="L213" s="37" t="str">
        <f t="shared" si="3"/>
        <v/>
      </c>
    </row>
    <row r="214" spans="12:12" x14ac:dyDescent="0.3">
      <c r="L214" s="37" t="str">
        <f t="shared" si="3"/>
        <v/>
      </c>
    </row>
    <row r="215" spans="12:12" x14ac:dyDescent="0.3">
      <c r="L215" s="37" t="str">
        <f t="shared" si="3"/>
        <v/>
      </c>
    </row>
    <row r="216" spans="12:12" x14ac:dyDescent="0.3">
      <c r="L216" s="37" t="str">
        <f t="shared" si="3"/>
        <v/>
      </c>
    </row>
    <row r="217" spans="12:12" x14ac:dyDescent="0.3">
      <c r="L217" s="37" t="str">
        <f t="shared" si="3"/>
        <v/>
      </c>
    </row>
    <row r="218" spans="12:12" x14ac:dyDescent="0.3">
      <c r="L218" s="37" t="str">
        <f t="shared" si="3"/>
        <v/>
      </c>
    </row>
    <row r="219" spans="12:12" x14ac:dyDescent="0.3">
      <c r="L219" s="37" t="str">
        <f t="shared" si="3"/>
        <v/>
      </c>
    </row>
    <row r="220" spans="12:12" x14ac:dyDescent="0.3">
      <c r="L220" s="37" t="str">
        <f t="shared" si="3"/>
        <v/>
      </c>
    </row>
    <row r="221" spans="12:12" x14ac:dyDescent="0.3">
      <c r="L221" s="37" t="str">
        <f t="shared" si="3"/>
        <v/>
      </c>
    </row>
    <row r="222" spans="12:12" x14ac:dyDescent="0.3">
      <c r="L222" s="37" t="str">
        <f t="shared" si="3"/>
        <v/>
      </c>
    </row>
    <row r="223" spans="12:12" x14ac:dyDescent="0.3">
      <c r="L223" s="37" t="str">
        <f t="shared" si="3"/>
        <v/>
      </c>
    </row>
    <row r="224" spans="12:12" x14ac:dyDescent="0.3">
      <c r="L224" s="37" t="str">
        <f t="shared" si="3"/>
        <v/>
      </c>
    </row>
    <row r="225" spans="12:12" x14ac:dyDescent="0.3">
      <c r="L225" s="37" t="str">
        <f t="shared" si="3"/>
        <v/>
      </c>
    </row>
    <row r="226" spans="12:12" x14ac:dyDescent="0.3">
      <c r="L226" s="37" t="str">
        <f t="shared" si="3"/>
        <v/>
      </c>
    </row>
    <row r="227" spans="12:12" x14ac:dyDescent="0.3">
      <c r="L227" s="37" t="str">
        <f t="shared" si="3"/>
        <v/>
      </c>
    </row>
    <row r="228" spans="12:12" x14ac:dyDescent="0.3">
      <c r="L228" s="37" t="str">
        <f t="shared" si="3"/>
        <v/>
      </c>
    </row>
    <row r="229" spans="12:12" x14ac:dyDescent="0.3">
      <c r="L229" s="37" t="str">
        <f t="shared" si="3"/>
        <v/>
      </c>
    </row>
    <row r="230" spans="12:12" x14ac:dyDescent="0.3">
      <c r="L230" s="37" t="str">
        <f t="shared" si="3"/>
        <v/>
      </c>
    </row>
    <row r="231" spans="12:12" x14ac:dyDescent="0.3">
      <c r="L231" s="37" t="str">
        <f t="shared" si="3"/>
        <v/>
      </c>
    </row>
    <row r="232" spans="12:12" x14ac:dyDescent="0.3">
      <c r="L232" s="37" t="str">
        <f t="shared" si="3"/>
        <v/>
      </c>
    </row>
    <row r="233" spans="12:12" x14ac:dyDescent="0.3">
      <c r="L233" s="37" t="str">
        <f t="shared" si="3"/>
        <v/>
      </c>
    </row>
    <row r="234" spans="12:12" x14ac:dyDescent="0.3">
      <c r="L234" s="37" t="str">
        <f t="shared" si="3"/>
        <v/>
      </c>
    </row>
    <row r="235" spans="12:12" x14ac:dyDescent="0.3">
      <c r="L235" s="37" t="str">
        <f t="shared" si="3"/>
        <v/>
      </c>
    </row>
    <row r="236" spans="12:12" x14ac:dyDescent="0.3">
      <c r="L236" s="37" t="str">
        <f t="shared" si="3"/>
        <v/>
      </c>
    </row>
    <row r="237" spans="12:12" x14ac:dyDescent="0.3">
      <c r="L237" s="37" t="str">
        <f t="shared" si="3"/>
        <v/>
      </c>
    </row>
    <row r="238" spans="12:12" x14ac:dyDescent="0.3">
      <c r="L238" s="37" t="str">
        <f t="shared" si="3"/>
        <v/>
      </c>
    </row>
    <row r="239" spans="12:12" x14ac:dyDescent="0.3">
      <c r="L239" s="37" t="str">
        <f t="shared" si="3"/>
        <v/>
      </c>
    </row>
    <row r="240" spans="12:12" x14ac:dyDescent="0.3">
      <c r="L240" s="37" t="str">
        <f t="shared" si="3"/>
        <v/>
      </c>
    </row>
    <row r="241" spans="12:12" x14ac:dyDescent="0.3">
      <c r="L241" s="37" t="str">
        <f t="shared" si="3"/>
        <v/>
      </c>
    </row>
    <row r="242" spans="12:12" x14ac:dyDescent="0.3">
      <c r="L242" s="37" t="str">
        <f t="shared" si="3"/>
        <v/>
      </c>
    </row>
    <row r="243" spans="12:12" x14ac:dyDescent="0.3">
      <c r="L243" s="37" t="str">
        <f t="shared" si="3"/>
        <v/>
      </c>
    </row>
    <row r="244" spans="12:12" x14ac:dyDescent="0.3">
      <c r="L244" s="37" t="str">
        <f t="shared" si="3"/>
        <v/>
      </c>
    </row>
    <row r="245" spans="12:12" x14ac:dyDescent="0.3">
      <c r="L245" s="37" t="str">
        <f t="shared" si="3"/>
        <v/>
      </c>
    </row>
    <row r="246" spans="12:12" x14ac:dyDescent="0.3">
      <c r="L246" s="37" t="str">
        <f t="shared" si="3"/>
        <v/>
      </c>
    </row>
    <row r="247" spans="12:12" x14ac:dyDescent="0.3">
      <c r="L247" s="37" t="str">
        <f t="shared" si="3"/>
        <v/>
      </c>
    </row>
    <row r="248" spans="12:12" x14ac:dyDescent="0.3">
      <c r="L248" s="37" t="str">
        <f t="shared" si="3"/>
        <v/>
      </c>
    </row>
    <row r="249" spans="12:12" x14ac:dyDescent="0.3">
      <c r="L249" s="37" t="str">
        <f t="shared" si="3"/>
        <v/>
      </c>
    </row>
    <row r="250" spans="12:12" x14ac:dyDescent="0.3">
      <c r="L250" s="37" t="str">
        <f t="shared" si="3"/>
        <v/>
      </c>
    </row>
    <row r="251" spans="12:12" x14ac:dyDescent="0.3">
      <c r="L251" s="37" t="str">
        <f t="shared" si="3"/>
        <v/>
      </c>
    </row>
    <row r="252" spans="12:12" x14ac:dyDescent="0.3">
      <c r="L252" s="37" t="str">
        <f t="shared" si="3"/>
        <v/>
      </c>
    </row>
    <row r="253" spans="12:12" x14ac:dyDescent="0.3">
      <c r="L253" s="37" t="str">
        <f t="shared" si="3"/>
        <v/>
      </c>
    </row>
    <row r="254" spans="12:12" x14ac:dyDescent="0.3">
      <c r="L254" s="37" t="str">
        <f t="shared" si="3"/>
        <v/>
      </c>
    </row>
    <row r="255" spans="12:12" x14ac:dyDescent="0.3">
      <c r="L255" s="37" t="str">
        <f t="shared" si="3"/>
        <v/>
      </c>
    </row>
    <row r="256" spans="12:12" x14ac:dyDescent="0.3">
      <c r="L256" s="37" t="str">
        <f t="shared" si="3"/>
        <v/>
      </c>
    </row>
    <row r="257" spans="12:12" x14ac:dyDescent="0.3">
      <c r="L257" s="37" t="str">
        <f t="shared" si="3"/>
        <v/>
      </c>
    </row>
    <row r="258" spans="12:12" x14ac:dyDescent="0.3">
      <c r="L258" s="37" t="str">
        <f t="shared" si="3"/>
        <v/>
      </c>
    </row>
    <row r="259" spans="12:12" x14ac:dyDescent="0.3">
      <c r="L259" s="37" t="str">
        <f t="shared" si="3"/>
        <v/>
      </c>
    </row>
    <row r="260" spans="12:12" x14ac:dyDescent="0.3">
      <c r="L260" s="37" t="str">
        <f t="shared" si="3"/>
        <v/>
      </c>
    </row>
    <row r="261" spans="12:12" x14ac:dyDescent="0.3">
      <c r="L261" s="37" t="str">
        <f t="shared" si="3"/>
        <v/>
      </c>
    </row>
    <row r="262" spans="12:12" x14ac:dyDescent="0.3">
      <c r="L262" s="37" t="str">
        <f t="shared" si="3"/>
        <v/>
      </c>
    </row>
    <row r="263" spans="12:12" x14ac:dyDescent="0.3">
      <c r="L263" s="37" t="str">
        <f t="shared" si="3"/>
        <v/>
      </c>
    </row>
    <row r="264" spans="12:12" x14ac:dyDescent="0.3">
      <c r="L264" s="37" t="str">
        <f t="shared" si="3"/>
        <v/>
      </c>
    </row>
    <row r="265" spans="12:12" x14ac:dyDescent="0.3">
      <c r="L265" s="37" t="str">
        <f t="shared" si="3"/>
        <v/>
      </c>
    </row>
    <row r="266" spans="12:12" x14ac:dyDescent="0.3">
      <c r="L266" s="37" t="str">
        <f t="shared" si="3"/>
        <v/>
      </c>
    </row>
    <row r="267" spans="12:12" x14ac:dyDescent="0.3">
      <c r="L267" s="37" t="str">
        <f t="shared" si="3"/>
        <v/>
      </c>
    </row>
    <row r="268" spans="12:12" x14ac:dyDescent="0.3">
      <c r="L268" s="37" t="str">
        <f t="shared" si="3"/>
        <v/>
      </c>
    </row>
    <row r="269" spans="12:12" x14ac:dyDescent="0.3">
      <c r="L269" s="37" t="str">
        <f t="shared" si="3"/>
        <v/>
      </c>
    </row>
    <row r="270" spans="12:12" x14ac:dyDescent="0.3">
      <c r="L270" s="37" t="str">
        <f t="shared" si="3"/>
        <v/>
      </c>
    </row>
    <row r="271" spans="12:12" x14ac:dyDescent="0.3">
      <c r="L271" s="37" t="str">
        <f t="shared" si="3"/>
        <v/>
      </c>
    </row>
    <row r="272" spans="12:12" x14ac:dyDescent="0.3">
      <c r="L272" s="37" t="str">
        <f t="shared" ref="L272:L335" si="4">LEFT(E272,12)</f>
        <v/>
      </c>
    </row>
    <row r="273" spans="12:12" x14ac:dyDescent="0.3">
      <c r="L273" s="37" t="str">
        <f t="shared" si="4"/>
        <v/>
      </c>
    </row>
    <row r="274" spans="12:12" x14ac:dyDescent="0.3">
      <c r="L274" s="37" t="str">
        <f t="shared" si="4"/>
        <v/>
      </c>
    </row>
    <row r="275" spans="12:12" x14ac:dyDescent="0.3">
      <c r="L275" s="37" t="str">
        <f t="shared" si="4"/>
        <v/>
      </c>
    </row>
    <row r="276" spans="12:12" x14ac:dyDescent="0.3">
      <c r="L276" s="37" t="str">
        <f t="shared" si="4"/>
        <v/>
      </c>
    </row>
    <row r="277" spans="12:12" x14ac:dyDescent="0.3">
      <c r="L277" s="37" t="str">
        <f t="shared" si="4"/>
        <v/>
      </c>
    </row>
    <row r="278" spans="12:12" x14ac:dyDescent="0.3">
      <c r="L278" s="37" t="str">
        <f t="shared" si="4"/>
        <v/>
      </c>
    </row>
    <row r="279" spans="12:12" x14ac:dyDescent="0.3">
      <c r="L279" s="37" t="str">
        <f t="shared" si="4"/>
        <v/>
      </c>
    </row>
    <row r="280" spans="12:12" x14ac:dyDescent="0.3">
      <c r="L280" s="37" t="str">
        <f t="shared" si="4"/>
        <v/>
      </c>
    </row>
    <row r="281" spans="12:12" x14ac:dyDescent="0.3">
      <c r="L281" s="37" t="str">
        <f t="shared" si="4"/>
        <v/>
      </c>
    </row>
    <row r="282" spans="12:12" x14ac:dyDescent="0.3">
      <c r="L282" s="37" t="str">
        <f t="shared" si="4"/>
        <v/>
      </c>
    </row>
    <row r="283" spans="12:12" x14ac:dyDescent="0.3">
      <c r="L283" s="37" t="str">
        <f t="shared" si="4"/>
        <v/>
      </c>
    </row>
    <row r="284" spans="12:12" x14ac:dyDescent="0.3">
      <c r="L284" s="37" t="str">
        <f t="shared" si="4"/>
        <v/>
      </c>
    </row>
    <row r="285" spans="12:12" x14ac:dyDescent="0.3">
      <c r="L285" s="37" t="str">
        <f t="shared" si="4"/>
        <v/>
      </c>
    </row>
    <row r="286" spans="12:12" x14ac:dyDescent="0.3">
      <c r="L286" s="37" t="str">
        <f t="shared" si="4"/>
        <v/>
      </c>
    </row>
    <row r="287" spans="12:12" x14ac:dyDescent="0.3">
      <c r="L287" s="37" t="str">
        <f t="shared" si="4"/>
        <v/>
      </c>
    </row>
    <row r="288" spans="12:12" x14ac:dyDescent="0.3">
      <c r="L288" s="37" t="str">
        <f t="shared" si="4"/>
        <v/>
      </c>
    </row>
    <row r="289" spans="12:12" x14ac:dyDescent="0.3">
      <c r="L289" s="37" t="str">
        <f t="shared" si="4"/>
        <v/>
      </c>
    </row>
    <row r="290" spans="12:12" x14ac:dyDescent="0.3">
      <c r="L290" s="37" t="str">
        <f t="shared" si="4"/>
        <v/>
      </c>
    </row>
    <row r="291" spans="12:12" x14ac:dyDescent="0.3">
      <c r="L291" s="37" t="str">
        <f t="shared" si="4"/>
        <v/>
      </c>
    </row>
    <row r="292" spans="12:12" x14ac:dyDescent="0.3">
      <c r="L292" s="37" t="str">
        <f t="shared" si="4"/>
        <v/>
      </c>
    </row>
    <row r="293" spans="12:12" x14ac:dyDescent="0.3">
      <c r="L293" s="37" t="str">
        <f t="shared" si="4"/>
        <v/>
      </c>
    </row>
    <row r="294" spans="12:12" x14ac:dyDescent="0.3">
      <c r="L294" s="37" t="str">
        <f t="shared" si="4"/>
        <v/>
      </c>
    </row>
    <row r="295" spans="12:12" x14ac:dyDescent="0.3">
      <c r="L295" s="37" t="str">
        <f t="shared" si="4"/>
        <v/>
      </c>
    </row>
    <row r="296" spans="12:12" x14ac:dyDescent="0.3">
      <c r="L296" s="37" t="str">
        <f t="shared" si="4"/>
        <v/>
      </c>
    </row>
    <row r="297" spans="12:12" x14ac:dyDescent="0.3">
      <c r="L297" s="37" t="str">
        <f t="shared" si="4"/>
        <v/>
      </c>
    </row>
    <row r="298" spans="12:12" x14ac:dyDescent="0.3">
      <c r="L298" s="37" t="str">
        <f t="shared" si="4"/>
        <v/>
      </c>
    </row>
    <row r="299" spans="12:12" x14ac:dyDescent="0.3">
      <c r="L299" s="37" t="str">
        <f t="shared" si="4"/>
        <v/>
      </c>
    </row>
    <row r="300" spans="12:12" x14ac:dyDescent="0.3">
      <c r="L300" s="37" t="str">
        <f t="shared" si="4"/>
        <v/>
      </c>
    </row>
    <row r="301" spans="12:12" x14ac:dyDescent="0.3">
      <c r="L301" s="37" t="str">
        <f t="shared" si="4"/>
        <v/>
      </c>
    </row>
    <row r="302" spans="12:12" x14ac:dyDescent="0.3">
      <c r="L302" s="37" t="str">
        <f t="shared" si="4"/>
        <v/>
      </c>
    </row>
    <row r="303" spans="12:12" x14ac:dyDescent="0.3">
      <c r="L303" s="37" t="str">
        <f t="shared" si="4"/>
        <v/>
      </c>
    </row>
    <row r="304" spans="12:12" x14ac:dyDescent="0.3">
      <c r="L304" s="37" t="str">
        <f t="shared" si="4"/>
        <v/>
      </c>
    </row>
    <row r="305" spans="12:12" x14ac:dyDescent="0.3">
      <c r="L305" s="37" t="str">
        <f t="shared" si="4"/>
        <v/>
      </c>
    </row>
    <row r="306" spans="12:12" x14ac:dyDescent="0.3">
      <c r="L306" s="37" t="str">
        <f t="shared" si="4"/>
        <v/>
      </c>
    </row>
    <row r="307" spans="12:12" x14ac:dyDescent="0.3">
      <c r="L307" s="37" t="str">
        <f t="shared" si="4"/>
        <v/>
      </c>
    </row>
    <row r="308" spans="12:12" x14ac:dyDescent="0.3">
      <c r="L308" s="37" t="str">
        <f t="shared" si="4"/>
        <v/>
      </c>
    </row>
    <row r="309" spans="12:12" x14ac:dyDescent="0.3">
      <c r="L309" s="37" t="str">
        <f t="shared" si="4"/>
        <v/>
      </c>
    </row>
    <row r="310" spans="12:12" x14ac:dyDescent="0.3">
      <c r="L310" s="37" t="str">
        <f t="shared" si="4"/>
        <v/>
      </c>
    </row>
    <row r="311" spans="12:12" x14ac:dyDescent="0.3">
      <c r="L311" s="37" t="str">
        <f t="shared" si="4"/>
        <v/>
      </c>
    </row>
    <row r="312" spans="12:12" x14ac:dyDescent="0.3">
      <c r="L312" s="37" t="str">
        <f t="shared" si="4"/>
        <v/>
      </c>
    </row>
    <row r="313" spans="12:12" x14ac:dyDescent="0.3">
      <c r="L313" s="37" t="str">
        <f t="shared" si="4"/>
        <v/>
      </c>
    </row>
    <row r="314" spans="12:12" x14ac:dyDescent="0.3">
      <c r="L314" s="37" t="str">
        <f t="shared" si="4"/>
        <v/>
      </c>
    </row>
    <row r="315" spans="12:12" x14ac:dyDescent="0.3">
      <c r="L315" s="37" t="str">
        <f t="shared" si="4"/>
        <v/>
      </c>
    </row>
    <row r="316" spans="12:12" x14ac:dyDescent="0.3">
      <c r="L316" s="37" t="str">
        <f t="shared" si="4"/>
        <v/>
      </c>
    </row>
    <row r="317" spans="12:12" x14ac:dyDescent="0.3">
      <c r="L317" s="37" t="str">
        <f t="shared" si="4"/>
        <v/>
      </c>
    </row>
    <row r="318" spans="12:12" x14ac:dyDescent="0.3">
      <c r="L318" s="37" t="str">
        <f t="shared" si="4"/>
        <v/>
      </c>
    </row>
    <row r="319" spans="12:12" x14ac:dyDescent="0.3">
      <c r="L319" s="37" t="str">
        <f t="shared" si="4"/>
        <v/>
      </c>
    </row>
    <row r="320" spans="12:12" x14ac:dyDescent="0.3">
      <c r="L320" s="37" t="str">
        <f t="shared" si="4"/>
        <v/>
      </c>
    </row>
    <row r="321" spans="12:12" x14ac:dyDescent="0.3">
      <c r="L321" s="37" t="str">
        <f t="shared" si="4"/>
        <v/>
      </c>
    </row>
    <row r="322" spans="12:12" x14ac:dyDescent="0.3">
      <c r="L322" s="37" t="str">
        <f t="shared" si="4"/>
        <v/>
      </c>
    </row>
    <row r="323" spans="12:12" x14ac:dyDescent="0.3">
      <c r="L323" s="37" t="str">
        <f t="shared" si="4"/>
        <v/>
      </c>
    </row>
    <row r="324" spans="12:12" x14ac:dyDescent="0.3">
      <c r="L324" s="37" t="str">
        <f t="shared" si="4"/>
        <v/>
      </c>
    </row>
    <row r="325" spans="12:12" x14ac:dyDescent="0.3">
      <c r="L325" s="37" t="str">
        <f t="shared" si="4"/>
        <v/>
      </c>
    </row>
    <row r="326" spans="12:12" x14ac:dyDescent="0.3">
      <c r="L326" s="37" t="str">
        <f t="shared" si="4"/>
        <v/>
      </c>
    </row>
    <row r="327" spans="12:12" x14ac:dyDescent="0.3">
      <c r="L327" s="37" t="str">
        <f t="shared" si="4"/>
        <v/>
      </c>
    </row>
    <row r="328" spans="12:12" x14ac:dyDescent="0.3">
      <c r="L328" s="37" t="str">
        <f t="shared" si="4"/>
        <v/>
      </c>
    </row>
    <row r="329" spans="12:12" x14ac:dyDescent="0.3">
      <c r="L329" s="37" t="str">
        <f t="shared" si="4"/>
        <v/>
      </c>
    </row>
    <row r="330" spans="12:12" x14ac:dyDescent="0.3">
      <c r="L330" s="37" t="str">
        <f t="shared" si="4"/>
        <v/>
      </c>
    </row>
    <row r="331" spans="12:12" x14ac:dyDescent="0.3">
      <c r="L331" s="37" t="str">
        <f t="shared" si="4"/>
        <v/>
      </c>
    </row>
    <row r="332" spans="12:12" x14ac:dyDescent="0.3">
      <c r="L332" s="37" t="str">
        <f t="shared" si="4"/>
        <v/>
      </c>
    </row>
    <row r="333" spans="12:12" x14ac:dyDescent="0.3">
      <c r="L333" s="37" t="str">
        <f t="shared" si="4"/>
        <v/>
      </c>
    </row>
    <row r="334" spans="12:12" x14ac:dyDescent="0.3">
      <c r="L334" s="37" t="str">
        <f t="shared" si="4"/>
        <v/>
      </c>
    </row>
    <row r="335" spans="12:12" x14ac:dyDescent="0.3">
      <c r="L335" s="37" t="str">
        <f t="shared" si="4"/>
        <v/>
      </c>
    </row>
    <row r="336" spans="12:12" x14ac:dyDescent="0.3">
      <c r="L336" s="37" t="str">
        <f t="shared" ref="L336:L399" si="5">LEFT(E336,12)</f>
        <v/>
      </c>
    </row>
    <row r="337" spans="12:12" x14ac:dyDescent="0.3">
      <c r="L337" s="37" t="str">
        <f t="shared" si="5"/>
        <v/>
      </c>
    </row>
    <row r="338" spans="12:12" x14ac:dyDescent="0.3">
      <c r="L338" s="37" t="str">
        <f t="shared" si="5"/>
        <v/>
      </c>
    </row>
    <row r="339" spans="12:12" x14ac:dyDescent="0.3">
      <c r="L339" s="37" t="str">
        <f t="shared" si="5"/>
        <v/>
      </c>
    </row>
    <row r="340" spans="12:12" x14ac:dyDescent="0.3">
      <c r="L340" s="37" t="str">
        <f t="shared" si="5"/>
        <v/>
      </c>
    </row>
    <row r="341" spans="12:12" x14ac:dyDescent="0.3">
      <c r="L341" s="37" t="str">
        <f t="shared" si="5"/>
        <v/>
      </c>
    </row>
    <row r="342" spans="12:12" x14ac:dyDescent="0.3">
      <c r="L342" s="37" t="str">
        <f t="shared" si="5"/>
        <v/>
      </c>
    </row>
    <row r="343" spans="12:12" x14ac:dyDescent="0.3">
      <c r="L343" s="37" t="str">
        <f t="shared" si="5"/>
        <v/>
      </c>
    </row>
    <row r="344" spans="12:12" x14ac:dyDescent="0.3">
      <c r="L344" s="37" t="str">
        <f t="shared" si="5"/>
        <v/>
      </c>
    </row>
    <row r="345" spans="12:12" x14ac:dyDescent="0.3">
      <c r="L345" s="37" t="str">
        <f t="shared" si="5"/>
        <v/>
      </c>
    </row>
    <row r="346" spans="12:12" x14ac:dyDescent="0.3">
      <c r="L346" s="37" t="str">
        <f t="shared" si="5"/>
        <v/>
      </c>
    </row>
    <row r="347" spans="12:12" x14ac:dyDescent="0.3">
      <c r="L347" s="37" t="str">
        <f t="shared" si="5"/>
        <v/>
      </c>
    </row>
    <row r="348" spans="12:12" x14ac:dyDescent="0.3">
      <c r="L348" s="37" t="str">
        <f t="shared" si="5"/>
        <v/>
      </c>
    </row>
    <row r="349" spans="12:12" x14ac:dyDescent="0.3">
      <c r="L349" s="37" t="str">
        <f t="shared" si="5"/>
        <v/>
      </c>
    </row>
    <row r="350" spans="12:12" x14ac:dyDescent="0.3">
      <c r="L350" s="37" t="str">
        <f t="shared" si="5"/>
        <v/>
      </c>
    </row>
    <row r="351" spans="12:12" x14ac:dyDescent="0.3">
      <c r="L351" s="37" t="str">
        <f t="shared" si="5"/>
        <v/>
      </c>
    </row>
    <row r="352" spans="12:12" x14ac:dyDescent="0.3">
      <c r="L352" s="37" t="str">
        <f t="shared" si="5"/>
        <v/>
      </c>
    </row>
    <row r="353" spans="12:12" x14ac:dyDescent="0.3">
      <c r="L353" s="37" t="str">
        <f t="shared" si="5"/>
        <v/>
      </c>
    </row>
    <row r="354" spans="12:12" x14ac:dyDescent="0.3">
      <c r="L354" s="37" t="str">
        <f t="shared" si="5"/>
        <v/>
      </c>
    </row>
    <row r="355" spans="12:12" x14ac:dyDescent="0.3">
      <c r="L355" s="37" t="str">
        <f t="shared" si="5"/>
        <v/>
      </c>
    </row>
    <row r="356" spans="12:12" x14ac:dyDescent="0.3">
      <c r="L356" s="37" t="str">
        <f t="shared" si="5"/>
        <v/>
      </c>
    </row>
    <row r="357" spans="12:12" x14ac:dyDescent="0.3">
      <c r="L357" s="37" t="str">
        <f t="shared" si="5"/>
        <v/>
      </c>
    </row>
    <row r="358" spans="12:12" x14ac:dyDescent="0.3">
      <c r="L358" s="37" t="str">
        <f t="shared" si="5"/>
        <v/>
      </c>
    </row>
    <row r="359" spans="12:12" x14ac:dyDescent="0.3">
      <c r="L359" s="37" t="str">
        <f t="shared" si="5"/>
        <v/>
      </c>
    </row>
    <row r="360" spans="12:12" x14ac:dyDescent="0.3">
      <c r="L360" s="37" t="str">
        <f t="shared" si="5"/>
        <v/>
      </c>
    </row>
    <row r="361" spans="12:12" x14ac:dyDescent="0.3">
      <c r="L361" s="37" t="str">
        <f t="shared" si="5"/>
        <v/>
      </c>
    </row>
    <row r="362" spans="12:12" x14ac:dyDescent="0.3">
      <c r="L362" s="37" t="str">
        <f t="shared" si="5"/>
        <v/>
      </c>
    </row>
    <row r="363" spans="12:12" x14ac:dyDescent="0.3">
      <c r="L363" s="37" t="str">
        <f t="shared" si="5"/>
        <v/>
      </c>
    </row>
    <row r="364" spans="12:12" x14ac:dyDescent="0.3">
      <c r="L364" s="37" t="str">
        <f t="shared" si="5"/>
        <v/>
      </c>
    </row>
    <row r="365" spans="12:12" x14ac:dyDescent="0.3">
      <c r="L365" s="37" t="str">
        <f t="shared" si="5"/>
        <v/>
      </c>
    </row>
    <row r="366" spans="12:12" x14ac:dyDescent="0.3">
      <c r="L366" s="37" t="str">
        <f t="shared" si="5"/>
        <v/>
      </c>
    </row>
    <row r="367" spans="12:12" x14ac:dyDescent="0.3">
      <c r="L367" s="37" t="str">
        <f t="shared" si="5"/>
        <v/>
      </c>
    </row>
    <row r="368" spans="12:12" x14ac:dyDescent="0.3">
      <c r="L368" s="37" t="str">
        <f t="shared" si="5"/>
        <v/>
      </c>
    </row>
    <row r="369" spans="12:12" x14ac:dyDescent="0.3">
      <c r="L369" s="37" t="str">
        <f t="shared" si="5"/>
        <v/>
      </c>
    </row>
    <row r="370" spans="12:12" x14ac:dyDescent="0.3">
      <c r="L370" s="37" t="str">
        <f t="shared" si="5"/>
        <v/>
      </c>
    </row>
    <row r="371" spans="12:12" x14ac:dyDescent="0.3">
      <c r="L371" s="37" t="str">
        <f t="shared" si="5"/>
        <v/>
      </c>
    </row>
    <row r="372" spans="12:12" x14ac:dyDescent="0.3">
      <c r="L372" s="37" t="str">
        <f t="shared" si="5"/>
        <v/>
      </c>
    </row>
    <row r="373" spans="12:12" x14ac:dyDescent="0.3">
      <c r="L373" s="37" t="str">
        <f t="shared" si="5"/>
        <v/>
      </c>
    </row>
    <row r="374" spans="12:12" x14ac:dyDescent="0.3">
      <c r="L374" s="37" t="str">
        <f t="shared" si="5"/>
        <v/>
      </c>
    </row>
    <row r="375" spans="12:12" x14ac:dyDescent="0.3">
      <c r="L375" s="37" t="str">
        <f t="shared" si="5"/>
        <v/>
      </c>
    </row>
    <row r="376" spans="12:12" x14ac:dyDescent="0.3">
      <c r="L376" s="37" t="str">
        <f t="shared" si="5"/>
        <v/>
      </c>
    </row>
    <row r="377" spans="12:12" x14ac:dyDescent="0.3">
      <c r="L377" s="37" t="str">
        <f t="shared" si="5"/>
        <v/>
      </c>
    </row>
    <row r="378" spans="12:12" x14ac:dyDescent="0.3">
      <c r="L378" s="37" t="str">
        <f t="shared" si="5"/>
        <v/>
      </c>
    </row>
    <row r="379" spans="12:12" x14ac:dyDescent="0.3">
      <c r="L379" s="37" t="str">
        <f t="shared" si="5"/>
        <v/>
      </c>
    </row>
    <row r="380" spans="12:12" x14ac:dyDescent="0.3">
      <c r="L380" s="37" t="str">
        <f t="shared" si="5"/>
        <v/>
      </c>
    </row>
    <row r="381" spans="12:12" x14ac:dyDescent="0.3">
      <c r="L381" s="37" t="str">
        <f t="shared" si="5"/>
        <v/>
      </c>
    </row>
    <row r="382" spans="12:12" x14ac:dyDescent="0.3">
      <c r="L382" s="37" t="str">
        <f t="shared" si="5"/>
        <v/>
      </c>
    </row>
    <row r="383" spans="12:12" x14ac:dyDescent="0.3">
      <c r="L383" s="37" t="str">
        <f t="shared" si="5"/>
        <v/>
      </c>
    </row>
    <row r="384" spans="12:12" x14ac:dyDescent="0.3">
      <c r="L384" s="37" t="str">
        <f t="shared" si="5"/>
        <v/>
      </c>
    </row>
    <row r="385" spans="12:12" x14ac:dyDescent="0.3">
      <c r="L385" s="37" t="str">
        <f t="shared" si="5"/>
        <v/>
      </c>
    </row>
    <row r="386" spans="12:12" x14ac:dyDescent="0.3">
      <c r="L386" s="37" t="str">
        <f t="shared" si="5"/>
        <v/>
      </c>
    </row>
    <row r="387" spans="12:12" x14ac:dyDescent="0.3">
      <c r="L387" s="37" t="str">
        <f t="shared" si="5"/>
        <v/>
      </c>
    </row>
    <row r="388" spans="12:12" x14ac:dyDescent="0.3">
      <c r="L388" s="37" t="str">
        <f t="shared" si="5"/>
        <v/>
      </c>
    </row>
    <row r="389" spans="12:12" x14ac:dyDescent="0.3">
      <c r="L389" s="37" t="str">
        <f t="shared" si="5"/>
        <v/>
      </c>
    </row>
    <row r="390" spans="12:12" x14ac:dyDescent="0.3">
      <c r="L390" s="37" t="str">
        <f t="shared" si="5"/>
        <v/>
      </c>
    </row>
    <row r="391" spans="12:12" x14ac:dyDescent="0.3">
      <c r="L391" s="37" t="str">
        <f t="shared" si="5"/>
        <v/>
      </c>
    </row>
    <row r="392" spans="12:12" x14ac:dyDescent="0.3">
      <c r="L392" s="37" t="str">
        <f t="shared" si="5"/>
        <v/>
      </c>
    </row>
    <row r="393" spans="12:12" x14ac:dyDescent="0.3">
      <c r="L393" s="37" t="str">
        <f t="shared" si="5"/>
        <v/>
      </c>
    </row>
    <row r="394" spans="12:12" x14ac:dyDescent="0.3">
      <c r="L394" s="37" t="str">
        <f t="shared" si="5"/>
        <v/>
      </c>
    </row>
    <row r="395" spans="12:12" x14ac:dyDescent="0.3">
      <c r="L395" s="37" t="str">
        <f t="shared" si="5"/>
        <v/>
      </c>
    </row>
    <row r="396" spans="12:12" x14ac:dyDescent="0.3">
      <c r="L396" s="37" t="str">
        <f t="shared" si="5"/>
        <v/>
      </c>
    </row>
    <row r="397" spans="12:12" x14ac:dyDescent="0.3">
      <c r="L397" s="37" t="str">
        <f t="shared" si="5"/>
        <v/>
      </c>
    </row>
    <row r="398" spans="12:12" x14ac:dyDescent="0.3">
      <c r="L398" s="37" t="str">
        <f t="shared" si="5"/>
        <v/>
      </c>
    </row>
    <row r="399" spans="12:12" x14ac:dyDescent="0.3">
      <c r="L399" s="37" t="str">
        <f t="shared" si="5"/>
        <v/>
      </c>
    </row>
    <row r="400" spans="12:12" x14ac:dyDescent="0.3">
      <c r="L400" s="37" t="str">
        <f t="shared" ref="L400:L463" si="6">LEFT(E400,12)</f>
        <v/>
      </c>
    </row>
    <row r="401" spans="12:12" x14ac:dyDescent="0.3">
      <c r="L401" s="37" t="str">
        <f t="shared" si="6"/>
        <v/>
      </c>
    </row>
    <row r="402" spans="12:12" x14ac:dyDescent="0.3">
      <c r="L402" s="37" t="str">
        <f t="shared" si="6"/>
        <v/>
      </c>
    </row>
    <row r="403" spans="12:12" x14ac:dyDescent="0.3">
      <c r="L403" s="37" t="str">
        <f t="shared" si="6"/>
        <v/>
      </c>
    </row>
    <row r="404" spans="12:12" x14ac:dyDescent="0.3">
      <c r="L404" s="37" t="str">
        <f t="shared" si="6"/>
        <v/>
      </c>
    </row>
    <row r="405" spans="12:12" x14ac:dyDescent="0.3">
      <c r="L405" s="37" t="str">
        <f t="shared" si="6"/>
        <v/>
      </c>
    </row>
    <row r="406" spans="12:12" x14ac:dyDescent="0.3">
      <c r="L406" s="37" t="str">
        <f t="shared" si="6"/>
        <v/>
      </c>
    </row>
    <row r="407" spans="12:12" x14ac:dyDescent="0.3">
      <c r="L407" s="37" t="str">
        <f t="shared" si="6"/>
        <v/>
      </c>
    </row>
    <row r="408" spans="12:12" x14ac:dyDescent="0.3">
      <c r="L408" s="37" t="str">
        <f t="shared" si="6"/>
        <v/>
      </c>
    </row>
    <row r="409" spans="12:12" x14ac:dyDescent="0.3">
      <c r="L409" s="37" t="str">
        <f t="shared" si="6"/>
        <v/>
      </c>
    </row>
    <row r="410" spans="12:12" x14ac:dyDescent="0.3">
      <c r="L410" s="37" t="str">
        <f t="shared" si="6"/>
        <v/>
      </c>
    </row>
    <row r="411" spans="12:12" x14ac:dyDescent="0.3">
      <c r="L411" s="37" t="str">
        <f t="shared" si="6"/>
        <v/>
      </c>
    </row>
    <row r="412" spans="12:12" x14ac:dyDescent="0.3">
      <c r="L412" s="37" t="str">
        <f t="shared" si="6"/>
        <v/>
      </c>
    </row>
    <row r="413" spans="12:12" x14ac:dyDescent="0.3">
      <c r="L413" s="37" t="str">
        <f t="shared" si="6"/>
        <v/>
      </c>
    </row>
    <row r="414" spans="12:12" x14ac:dyDescent="0.3">
      <c r="L414" s="37" t="str">
        <f t="shared" si="6"/>
        <v/>
      </c>
    </row>
    <row r="415" spans="12:12" x14ac:dyDescent="0.3">
      <c r="L415" s="37" t="str">
        <f t="shared" si="6"/>
        <v/>
      </c>
    </row>
    <row r="416" spans="12:12" x14ac:dyDescent="0.3">
      <c r="L416" s="37" t="str">
        <f t="shared" si="6"/>
        <v/>
      </c>
    </row>
    <row r="417" spans="12:12" x14ac:dyDescent="0.3">
      <c r="L417" s="37" t="str">
        <f t="shared" si="6"/>
        <v/>
      </c>
    </row>
    <row r="418" spans="12:12" x14ac:dyDescent="0.3">
      <c r="L418" s="37" t="str">
        <f t="shared" si="6"/>
        <v/>
      </c>
    </row>
    <row r="419" spans="12:12" x14ac:dyDescent="0.3">
      <c r="L419" s="37" t="str">
        <f t="shared" si="6"/>
        <v/>
      </c>
    </row>
    <row r="420" spans="12:12" x14ac:dyDescent="0.3">
      <c r="L420" s="37" t="str">
        <f t="shared" si="6"/>
        <v/>
      </c>
    </row>
    <row r="421" spans="12:12" x14ac:dyDescent="0.3">
      <c r="L421" s="37" t="str">
        <f t="shared" si="6"/>
        <v/>
      </c>
    </row>
    <row r="422" spans="12:12" x14ac:dyDescent="0.3">
      <c r="L422" s="37" t="str">
        <f t="shared" si="6"/>
        <v/>
      </c>
    </row>
    <row r="423" spans="12:12" x14ac:dyDescent="0.3">
      <c r="L423" s="37" t="str">
        <f t="shared" si="6"/>
        <v/>
      </c>
    </row>
    <row r="424" spans="12:12" x14ac:dyDescent="0.3">
      <c r="L424" s="37" t="str">
        <f t="shared" si="6"/>
        <v/>
      </c>
    </row>
    <row r="425" spans="12:12" x14ac:dyDescent="0.3">
      <c r="L425" s="37" t="str">
        <f t="shared" si="6"/>
        <v/>
      </c>
    </row>
    <row r="426" spans="12:12" x14ac:dyDescent="0.3">
      <c r="L426" s="37" t="str">
        <f t="shared" si="6"/>
        <v/>
      </c>
    </row>
    <row r="427" spans="12:12" x14ac:dyDescent="0.3">
      <c r="L427" s="37" t="str">
        <f t="shared" si="6"/>
        <v/>
      </c>
    </row>
    <row r="428" spans="12:12" x14ac:dyDescent="0.3">
      <c r="L428" s="37" t="str">
        <f t="shared" si="6"/>
        <v/>
      </c>
    </row>
    <row r="429" spans="12:12" x14ac:dyDescent="0.3">
      <c r="L429" s="37" t="str">
        <f t="shared" si="6"/>
        <v/>
      </c>
    </row>
    <row r="430" spans="12:12" x14ac:dyDescent="0.3">
      <c r="L430" s="37" t="str">
        <f t="shared" si="6"/>
        <v/>
      </c>
    </row>
    <row r="431" spans="12:12" x14ac:dyDescent="0.3">
      <c r="L431" s="37" t="str">
        <f t="shared" si="6"/>
        <v/>
      </c>
    </row>
    <row r="432" spans="12:12" x14ac:dyDescent="0.3">
      <c r="L432" s="37" t="str">
        <f t="shared" si="6"/>
        <v/>
      </c>
    </row>
    <row r="433" spans="12:12" x14ac:dyDescent="0.3">
      <c r="L433" s="37" t="str">
        <f t="shared" si="6"/>
        <v/>
      </c>
    </row>
    <row r="434" spans="12:12" x14ac:dyDescent="0.3">
      <c r="L434" s="37" t="str">
        <f t="shared" si="6"/>
        <v/>
      </c>
    </row>
    <row r="435" spans="12:12" x14ac:dyDescent="0.3">
      <c r="L435" s="37" t="str">
        <f t="shared" si="6"/>
        <v/>
      </c>
    </row>
    <row r="436" spans="12:12" x14ac:dyDescent="0.3">
      <c r="L436" s="37" t="str">
        <f t="shared" si="6"/>
        <v/>
      </c>
    </row>
    <row r="437" spans="12:12" x14ac:dyDescent="0.3">
      <c r="L437" s="37" t="str">
        <f t="shared" si="6"/>
        <v/>
      </c>
    </row>
    <row r="438" spans="12:12" x14ac:dyDescent="0.3">
      <c r="L438" s="37" t="str">
        <f t="shared" si="6"/>
        <v/>
      </c>
    </row>
    <row r="439" spans="12:12" x14ac:dyDescent="0.3">
      <c r="L439" s="37" t="str">
        <f t="shared" si="6"/>
        <v/>
      </c>
    </row>
    <row r="440" spans="12:12" x14ac:dyDescent="0.3">
      <c r="L440" s="37" t="str">
        <f t="shared" si="6"/>
        <v/>
      </c>
    </row>
    <row r="441" spans="12:12" x14ac:dyDescent="0.3">
      <c r="L441" s="37" t="str">
        <f t="shared" si="6"/>
        <v/>
      </c>
    </row>
    <row r="442" spans="12:12" x14ac:dyDescent="0.3">
      <c r="L442" s="37" t="str">
        <f t="shared" si="6"/>
        <v/>
      </c>
    </row>
    <row r="443" spans="12:12" x14ac:dyDescent="0.3">
      <c r="L443" s="37" t="str">
        <f t="shared" si="6"/>
        <v/>
      </c>
    </row>
    <row r="444" spans="12:12" x14ac:dyDescent="0.3">
      <c r="L444" s="37" t="str">
        <f t="shared" si="6"/>
        <v/>
      </c>
    </row>
    <row r="445" spans="12:12" x14ac:dyDescent="0.3">
      <c r="L445" s="37" t="str">
        <f t="shared" si="6"/>
        <v/>
      </c>
    </row>
    <row r="446" spans="12:12" x14ac:dyDescent="0.3">
      <c r="L446" s="37" t="str">
        <f t="shared" si="6"/>
        <v/>
      </c>
    </row>
    <row r="447" spans="12:12" x14ac:dyDescent="0.3">
      <c r="L447" s="37" t="str">
        <f t="shared" si="6"/>
        <v/>
      </c>
    </row>
    <row r="448" spans="12:12" x14ac:dyDescent="0.3">
      <c r="L448" s="37" t="str">
        <f t="shared" si="6"/>
        <v/>
      </c>
    </row>
    <row r="449" spans="12:12" x14ac:dyDescent="0.3">
      <c r="L449" s="37" t="str">
        <f t="shared" si="6"/>
        <v/>
      </c>
    </row>
    <row r="450" spans="12:12" x14ac:dyDescent="0.3">
      <c r="L450" s="37" t="str">
        <f t="shared" si="6"/>
        <v/>
      </c>
    </row>
    <row r="451" spans="12:12" x14ac:dyDescent="0.3">
      <c r="L451" s="37" t="str">
        <f t="shared" si="6"/>
        <v/>
      </c>
    </row>
    <row r="452" spans="12:12" x14ac:dyDescent="0.3">
      <c r="L452" s="37" t="str">
        <f t="shared" si="6"/>
        <v/>
      </c>
    </row>
    <row r="453" spans="12:12" x14ac:dyDescent="0.3">
      <c r="L453" s="37" t="str">
        <f t="shared" si="6"/>
        <v/>
      </c>
    </row>
    <row r="454" spans="12:12" x14ac:dyDescent="0.3">
      <c r="L454" s="37" t="str">
        <f t="shared" si="6"/>
        <v/>
      </c>
    </row>
    <row r="455" spans="12:12" x14ac:dyDescent="0.3">
      <c r="L455" s="37" t="str">
        <f t="shared" si="6"/>
        <v/>
      </c>
    </row>
    <row r="456" spans="12:12" x14ac:dyDescent="0.3">
      <c r="L456" s="37" t="str">
        <f t="shared" si="6"/>
        <v/>
      </c>
    </row>
    <row r="457" spans="12:12" x14ac:dyDescent="0.3">
      <c r="L457" s="37" t="str">
        <f t="shared" si="6"/>
        <v/>
      </c>
    </row>
    <row r="458" spans="12:12" x14ac:dyDescent="0.3">
      <c r="L458" s="37" t="str">
        <f t="shared" si="6"/>
        <v/>
      </c>
    </row>
    <row r="459" spans="12:12" x14ac:dyDescent="0.3">
      <c r="L459" s="37" t="str">
        <f t="shared" si="6"/>
        <v/>
      </c>
    </row>
    <row r="460" spans="12:12" x14ac:dyDescent="0.3">
      <c r="L460" s="37" t="str">
        <f t="shared" si="6"/>
        <v/>
      </c>
    </row>
    <row r="461" spans="12:12" x14ac:dyDescent="0.3">
      <c r="L461" s="37" t="str">
        <f t="shared" si="6"/>
        <v/>
      </c>
    </row>
    <row r="462" spans="12:12" x14ac:dyDescent="0.3">
      <c r="L462" s="37" t="str">
        <f t="shared" si="6"/>
        <v/>
      </c>
    </row>
    <row r="463" spans="12:12" x14ac:dyDescent="0.3">
      <c r="L463" s="37" t="str">
        <f t="shared" si="6"/>
        <v/>
      </c>
    </row>
    <row r="464" spans="12:12" x14ac:dyDescent="0.3">
      <c r="L464" s="37" t="str">
        <f t="shared" ref="L464:L527" si="7">LEFT(E464,12)</f>
        <v/>
      </c>
    </row>
    <row r="465" spans="12:12" x14ac:dyDescent="0.3">
      <c r="L465" s="37" t="str">
        <f t="shared" si="7"/>
        <v/>
      </c>
    </row>
    <row r="466" spans="12:12" x14ac:dyDescent="0.3">
      <c r="L466" s="37" t="str">
        <f t="shared" si="7"/>
        <v/>
      </c>
    </row>
    <row r="467" spans="12:12" x14ac:dyDescent="0.3">
      <c r="L467" s="37" t="str">
        <f t="shared" si="7"/>
        <v/>
      </c>
    </row>
    <row r="468" spans="12:12" x14ac:dyDescent="0.3">
      <c r="L468" s="37" t="str">
        <f t="shared" si="7"/>
        <v/>
      </c>
    </row>
    <row r="469" spans="12:12" x14ac:dyDescent="0.3">
      <c r="L469" s="37" t="str">
        <f t="shared" si="7"/>
        <v/>
      </c>
    </row>
    <row r="470" spans="12:12" x14ac:dyDescent="0.3">
      <c r="L470" s="37" t="str">
        <f t="shared" si="7"/>
        <v/>
      </c>
    </row>
    <row r="471" spans="12:12" x14ac:dyDescent="0.3">
      <c r="L471" s="37" t="str">
        <f t="shared" si="7"/>
        <v/>
      </c>
    </row>
    <row r="472" spans="12:12" x14ac:dyDescent="0.3">
      <c r="L472" s="37" t="str">
        <f t="shared" si="7"/>
        <v/>
      </c>
    </row>
    <row r="473" spans="12:12" x14ac:dyDescent="0.3">
      <c r="L473" s="37" t="str">
        <f t="shared" si="7"/>
        <v/>
      </c>
    </row>
    <row r="474" spans="12:12" x14ac:dyDescent="0.3">
      <c r="L474" s="37" t="str">
        <f t="shared" si="7"/>
        <v/>
      </c>
    </row>
    <row r="475" spans="12:12" x14ac:dyDescent="0.3">
      <c r="L475" s="37" t="str">
        <f t="shared" si="7"/>
        <v/>
      </c>
    </row>
    <row r="476" spans="12:12" x14ac:dyDescent="0.3">
      <c r="L476" s="37" t="str">
        <f t="shared" si="7"/>
        <v/>
      </c>
    </row>
    <row r="477" spans="12:12" x14ac:dyDescent="0.3">
      <c r="L477" s="37" t="str">
        <f t="shared" si="7"/>
        <v/>
      </c>
    </row>
    <row r="478" spans="12:12" x14ac:dyDescent="0.3">
      <c r="L478" s="37" t="str">
        <f t="shared" si="7"/>
        <v/>
      </c>
    </row>
    <row r="479" spans="12:12" x14ac:dyDescent="0.3">
      <c r="L479" s="37" t="str">
        <f t="shared" si="7"/>
        <v/>
      </c>
    </row>
    <row r="480" spans="12:12" x14ac:dyDescent="0.3">
      <c r="L480" s="37" t="str">
        <f t="shared" si="7"/>
        <v/>
      </c>
    </row>
    <row r="481" spans="12:12" x14ac:dyDescent="0.3">
      <c r="L481" s="37" t="str">
        <f t="shared" si="7"/>
        <v/>
      </c>
    </row>
    <row r="482" spans="12:12" x14ac:dyDescent="0.3">
      <c r="L482" s="37" t="str">
        <f t="shared" si="7"/>
        <v/>
      </c>
    </row>
    <row r="483" spans="12:12" x14ac:dyDescent="0.3">
      <c r="L483" s="37" t="str">
        <f t="shared" si="7"/>
        <v/>
      </c>
    </row>
    <row r="484" spans="12:12" x14ac:dyDescent="0.3">
      <c r="L484" s="37" t="str">
        <f t="shared" si="7"/>
        <v/>
      </c>
    </row>
    <row r="485" spans="12:12" x14ac:dyDescent="0.3">
      <c r="L485" s="37" t="str">
        <f t="shared" si="7"/>
        <v/>
      </c>
    </row>
    <row r="486" spans="12:12" x14ac:dyDescent="0.3">
      <c r="L486" s="37" t="str">
        <f t="shared" si="7"/>
        <v/>
      </c>
    </row>
    <row r="487" spans="12:12" x14ac:dyDescent="0.3">
      <c r="L487" s="37" t="str">
        <f t="shared" si="7"/>
        <v/>
      </c>
    </row>
    <row r="488" spans="12:12" x14ac:dyDescent="0.3">
      <c r="L488" s="37" t="str">
        <f t="shared" si="7"/>
        <v/>
      </c>
    </row>
    <row r="489" spans="12:12" x14ac:dyDescent="0.3">
      <c r="L489" s="37" t="str">
        <f t="shared" si="7"/>
        <v/>
      </c>
    </row>
    <row r="490" spans="12:12" x14ac:dyDescent="0.3">
      <c r="L490" s="37" t="str">
        <f t="shared" si="7"/>
        <v/>
      </c>
    </row>
    <row r="491" spans="12:12" x14ac:dyDescent="0.3">
      <c r="L491" s="37" t="str">
        <f t="shared" si="7"/>
        <v/>
      </c>
    </row>
    <row r="492" spans="12:12" x14ac:dyDescent="0.3">
      <c r="L492" s="37" t="str">
        <f t="shared" si="7"/>
        <v/>
      </c>
    </row>
    <row r="493" spans="12:12" x14ac:dyDescent="0.3">
      <c r="L493" s="37" t="str">
        <f t="shared" si="7"/>
        <v/>
      </c>
    </row>
    <row r="494" spans="12:12" x14ac:dyDescent="0.3">
      <c r="L494" s="37" t="str">
        <f t="shared" si="7"/>
        <v/>
      </c>
    </row>
    <row r="495" spans="12:12" x14ac:dyDescent="0.3">
      <c r="L495" s="37" t="str">
        <f t="shared" si="7"/>
        <v/>
      </c>
    </row>
    <row r="496" spans="12:12" x14ac:dyDescent="0.3">
      <c r="L496" s="37" t="str">
        <f t="shared" si="7"/>
        <v/>
      </c>
    </row>
    <row r="497" spans="12:12" x14ac:dyDescent="0.3">
      <c r="L497" s="37" t="str">
        <f t="shared" si="7"/>
        <v/>
      </c>
    </row>
    <row r="498" spans="12:12" x14ac:dyDescent="0.3">
      <c r="L498" s="37" t="str">
        <f t="shared" si="7"/>
        <v/>
      </c>
    </row>
    <row r="499" spans="12:12" x14ac:dyDescent="0.3">
      <c r="L499" s="37" t="str">
        <f t="shared" si="7"/>
        <v/>
      </c>
    </row>
    <row r="500" spans="12:12" x14ac:dyDescent="0.3">
      <c r="L500" s="37" t="str">
        <f t="shared" si="7"/>
        <v/>
      </c>
    </row>
    <row r="501" spans="12:12" x14ac:dyDescent="0.3">
      <c r="L501" s="37" t="str">
        <f t="shared" si="7"/>
        <v/>
      </c>
    </row>
    <row r="502" spans="12:12" x14ac:dyDescent="0.3">
      <c r="L502" s="37" t="str">
        <f t="shared" si="7"/>
        <v/>
      </c>
    </row>
    <row r="503" spans="12:12" x14ac:dyDescent="0.3">
      <c r="L503" s="37" t="str">
        <f t="shared" si="7"/>
        <v/>
      </c>
    </row>
    <row r="504" spans="12:12" x14ac:dyDescent="0.3">
      <c r="L504" s="37" t="str">
        <f t="shared" si="7"/>
        <v/>
      </c>
    </row>
    <row r="505" spans="12:12" x14ac:dyDescent="0.3">
      <c r="L505" s="37" t="str">
        <f t="shared" si="7"/>
        <v/>
      </c>
    </row>
    <row r="506" spans="12:12" x14ac:dyDescent="0.3">
      <c r="L506" s="37" t="str">
        <f t="shared" si="7"/>
        <v/>
      </c>
    </row>
    <row r="507" spans="12:12" x14ac:dyDescent="0.3">
      <c r="L507" s="37" t="str">
        <f t="shared" si="7"/>
        <v/>
      </c>
    </row>
    <row r="508" spans="12:12" x14ac:dyDescent="0.3">
      <c r="L508" s="37" t="str">
        <f t="shared" si="7"/>
        <v/>
      </c>
    </row>
    <row r="509" spans="12:12" x14ac:dyDescent="0.3">
      <c r="L509" s="37" t="str">
        <f t="shared" si="7"/>
        <v/>
      </c>
    </row>
    <row r="510" spans="12:12" x14ac:dyDescent="0.3">
      <c r="L510" s="37" t="str">
        <f t="shared" si="7"/>
        <v/>
      </c>
    </row>
    <row r="511" spans="12:12" x14ac:dyDescent="0.3">
      <c r="L511" s="37" t="str">
        <f t="shared" si="7"/>
        <v/>
      </c>
    </row>
    <row r="512" spans="12:12" x14ac:dyDescent="0.3">
      <c r="L512" s="37" t="str">
        <f t="shared" si="7"/>
        <v/>
      </c>
    </row>
    <row r="513" spans="12:12" x14ac:dyDescent="0.3">
      <c r="L513" s="37" t="str">
        <f t="shared" si="7"/>
        <v/>
      </c>
    </row>
    <row r="514" spans="12:12" x14ac:dyDescent="0.3">
      <c r="L514" s="37" t="str">
        <f t="shared" si="7"/>
        <v/>
      </c>
    </row>
    <row r="515" spans="12:12" x14ac:dyDescent="0.3">
      <c r="L515" s="37" t="str">
        <f t="shared" si="7"/>
        <v/>
      </c>
    </row>
    <row r="516" spans="12:12" x14ac:dyDescent="0.3">
      <c r="L516" s="37" t="str">
        <f t="shared" si="7"/>
        <v/>
      </c>
    </row>
    <row r="517" spans="12:12" x14ac:dyDescent="0.3">
      <c r="L517" s="37" t="str">
        <f t="shared" si="7"/>
        <v/>
      </c>
    </row>
    <row r="518" spans="12:12" x14ac:dyDescent="0.3">
      <c r="L518" s="37" t="str">
        <f t="shared" si="7"/>
        <v/>
      </c>
    </row>
    <row r="519" spans="12:12" x14ac:dyDescent="0.3">
      <c r="L519" s="37" t="str">
        <f t="shared" si="7"/>
        <v/>
      </c>
    </row>
    <row r="520" spans="12:12" x14ac:dyDescent="0.3">
      <c r="L520" s="37" t="str">
        <f t="shared" si="7"/>
        <v/>
      </c>
    </row>
    <row r="521" spans="12:12" x14ac:dyDescent="0.3">
      <c r="L521" s="37" t="str">
        <f t="shared" si="7"/>
        <v/>
      </c>
    </row>
    <row r="522" spans="12:12" x14ac:dyDescent="0.3">
      <c r="L522" s="37" t="str">
        <f t="shared" si="7"/>
        <v/>
      </c>
    </row>
    <row r="523" spans="12:12" x14ac:dyDescent="0.3">
      <c r="L523" s="37" t="str">
        <f t="shared" si="7"/>
        <v/>
      </c>
    </row>
    <row r="524" spans="12:12" x14ac:dyDescent="0.3">
      <c r="L524" s="37" t="str">
        <f t="shared" si="7"/>
        <v/>
      </c>
    </row>
    <row r="525" spans="12:12" x14ac:dyDescent="0.3">
      <c r="L525" s="37" t="str">
        <f t="shared" si="7"/>
        <v/>
      </c>
    </row>
    <row r="526" spans="12:12" x14ac:dyDescent="0.3">
      <c r="L526" s="37" t="str">
        <f t="shared" si="7"/>
        <v/>
      </c>
    </row>
    <row r="527" spans="12:12" x14ac:dyDescent="0.3">
      <c r="L527" s="37" t="str">
        <f t="shared" si="7"/>
        <v/>
      </c>
    </row>
    <row r="528" spans="12:12" x14ac:dyDescent="0.3">
      <c r="L528" s="37" t="str">
        <f t="shared" ref="L528:L591" si="8">LEFT(E528,12)</f>
        <v/>
      </c>
    </row>
    <row r="529" spans="12:12" x14ac:dyDescent="0.3">
      <c r="L529" s="37" t="str">
        <f t="shared" si="8"/>
        <v/>
      </c>
    </row>
    <row r="530" spans="12:12" x14ac:dyDescent="0.3">
      <c r="L530" s="37" t="str">
        <f t="shared" si="8"/>
        <v/>
      </c>
    </row>
    <row r="531" spans="12:12" x14ac:dyDescent="0.3">
      <c r="L531" s="37" t="str">
        <f t="shared" si="8"/>
        <v/>
      </c>
    </row>
    <row r="532" spans="12:12" x14ac:dyDescent="0.3">
      <c r="L532" s="37" t="str">
        <f t="shared" si="8"/>
        <v/>
      </c>
    </row>
    <row r="533" spans="12:12" x14ac:dyDescent="0.3">
      <c r="L533" s="37" t="str">
        <f t="shared" si="8"/>
        <v/>
      </c>
    </row>
    <row r="534" spans="12:12" x14ac:dyDescent="0.3">
      <c r="L534" s="37" t="str">
        <f t="shared" si="8"/>
        <v/>
      </c>
    </row>
    <row r="535" spans="12:12" x14ac:dyDescent="0.3">
      <c r="L535" s="37" t="str">
        <f t="shared" si="8"/>
        <v/>
      </c>
    </row>
    <row r="536" spans="12:12" x14ac:dyDescent="0.3">
      <c r="L536" s="37" t="str">
        <f t="shared" si="8"/>
        <v/>
      </c>
    </row>
    <row r="537" spans="12:12" x14ac:dyDescent="0.3">
      <c r="L537" s="37" t="str">
        <f t="shared" si="8"/>
        <v/>
      </c>
    </row>
    <row r="538" spans="12:12" x14ac:dyDescent="0.3">
      <c r="L538" s="37" t="str">
        <f t="shared" si="8"/>
        <v/>
      </c>
    </row>
    <row r="539" spans="12:12" x14ac:dyDescent="0.3">
      <c r="L539" s="37" t="str">
        <f t="shared" si="8"/>
        <v/>
      </c>
    </row>
    <row r="540" spans="12:12" x14ac:dyDescent="0.3">
      <c r="L540" s="37" t="str">
        <f t="shared" si="8"/>
        <v/>
      </c>
    </row>
    <row r="541" spans="12:12" x14ac:dyDescent="0.3">
      <c r="L541" s="37" t="str">
        <f t="shared" si="8"/>
        <v/>
      </c>
    </row>
    <row r="542" spans="12:12" x14ac:dyDescent="0.3">
      <c r="L542" s="37" t="str">
        <f t="shared" si="8"/>
        <v/>
      </c>
    </row>
    <row r="543" spans="12:12" x14ac:dyDescent="0.3">
      <c r="L543" s="37" t="str">
        <f t="shared" si="8"/>
        <v/>
      </c>
    </row>
    <row r="544" spans="12:12" x14ac:dyDescent="0.3">
      <c r="L544" s="37" t="str">
        <f t="shared" si="8"/>
        <v/>
      </c>
    </row>
    <row r="545" spans="12:12" x14ac:dyDescent="0.3">
      <c r="L545" s="37" t="str">
        <f t="shared" si="8"/>
        <v/>
      </c>
    </row>
    <row r="546" spans="12:12" x14ac:dyDescent="0.3">
      <c r="L546" s="37" t="str">
        <f t="shared" si="8"/>
        <v/>
      </c>
    </row>
    <row r="547" spans="12:12" x14ac:dyDescent="0.3">
      <c r="L547" s="37" t="str">
        <f t="shared" si="8"/>
        <v/>
      </c>
    </row>
    <row r="548" spans="12:12" x14ac:dyDescent="0.3">
      <c r="L548" s="37" t="str">
        <f t="shared" si="8"/>
        <v/>
      </c>
    </row>
    <row r="549" spans="12:12" x14ac:dyDescent="0.3">
      <c r="L549" s="37" t="str">
        <f t="shared" si="8"/>
        <v/>
      </c>
    </row>
    <row r="550" spans="12:12" x14ac:dyDescent="0.3">
      <c r="L550" s="37" t="str">
        <f t="shared" si="8"/>
        <v/>
      </c>
    </row>
    <row r="551" spans="12:12" x14ac:dyDescent="0.3">
      <c r="L551" s="37" t="str">
        <f t="shared" si="8"/>
        <v/>
      </c>
    </row>
    <row r="552" spans="12:12" x14ac:dyDescent="0.3">
      <c r="L552" s="37" t="str">
        <f t="shared" si="8"/>
        <v/>
      </c>
    </row>
    <row r="553" spans="12:12" x14ac:dyDescent="0.3">
      <c r="L553" s="37" t="str">
        <f t="shared" si="8"/>
        <v/>
      </c>
    </row>
    <row r="554" spans="12:12" x14ac:dyDescent="0.3">
      <c r="L554" s="37" t="str">
        <f t="shared" si="8"/>
        <v/>
      </c>
    </row>
    <row r="555" spans="12:12" x14ac:dyDescent="0.3">
      <c r="L555" s="37" t="str">
        <f t="shared" si="8"/>
        <v/>
      </c>
    </row>
    <row r="556" spans="12:12" x14ac:dyDescent="0.3">
      <c r="L556" s="37" t="str">
        <f t="shared" si="8"/>
        <v/>
      </c>
    </row>
    <row r="557" spans="12:12" x14ac:dyDescent="0.3">
      <c r="L557" s="37" t="str">
        <f t="shared" si="8"/>
        <v/>
      </c>
    </row>
    <row r="558" spans="12:12" x14ac:dyDescent="0.3">
      <c r="L558" s="37" t="str">
        <f t="shared" si="8"/>
        <v/>
      </c>
    </row>
    <row r="559" spans="12:12" x14ac:dyDescent="0.3">
      <c r="L559" s="37" t="str">
        <f t="shared" si="8"/>
        <v/>
      </c>
    </row>
    <row r="560" spans="12:12" x14ac:dyDescent="0.3">
      <c r="L560" s="37" t="str">
        <f t="shared" si="8"/>
        <v/>
      </c>
    </row>
    <row r="561" spans="12:12" x14ac:dyDescent="0.3">
      <c r="L561" s="37" t="str">
        <f t="shared" si="8"/>
        <v/>
      </c>
    </row>
    <row r="562" spans="12:12" x14ac:dyDescent="0.3">
      <c r="L562" s="37" t="str">
        <f t="shared" si="8"/>
        <v/>
      </c>
    </row>
    <row r="563" spans="12:12" x14ac:dyDescent="0.3">
      <c r="L563" s="37" t="str">
        <f t="shared" si="8"/>
        <v/>
      </c>
    </row>
    <row r="564" spans="12:12" x14ac:dyDescent="0.3">
      <c r="L564" s="37" t="str">
        <f t="shared" si="8"/>
        <v/>
      </c>
    </row>
    <row r="565" spans="12:12" x14ac:dyDescent="0.3">
      <c r="L565" s="37" t="str">
        <f t="shared" si="8"/>
        <v/>
      </c>
    </row>
    <row r="566" spans="12:12" x14ac:dyDescent="0.3">
      <c r="L566" s="37" t="str">
        <f t="shared" si="8"/>
        <v/>
      </c>
    </row>
    <row r="567" spans="12:12" x14ac:dyDescent="0.3">
      <c r="L567" s="37" t="str">
        <f t="shared" si="8"/>
        <v/>
      </c>
    </row>
    <row r="568" spans="12:12" x14ac:dyDescent="0.3">
      <c r="L568" s="37" t="str">
        <f t="shared" si="8"/>
        <v/>
      </c>
    </row>
    <row r="569" spans="12:12" x14ac:dyDescent="0.3">
      <c r="L569" s="37" t="str">
        <f t="shared" si="8"/>
        <v/>
      </c>
    </row>
    <row r="570" spans="12:12" x14ac:dyDescent="0.3">
      <c r="L570" s="37" t="str">
        <f t="shared" si="8"/>
        <v/>
      </c>
    </row>
    <row r="571" spans="12:12" x14ac:dyDescent="0.3">
      <c r="L571" s="37" t="str">
        <f t="shared" si="8"/>
        <v/>
      </c>
    </row>
    <row r="572" spans="12:12" x14ac:dyDescent="0.3">
      <c r="L572" s="37" t="str">
        <f t="shared" si="8"/>
        <v/>
      </c>
    </row>
    <row r="573" spans="12:12" x14ac:dyDescent="0.3">
      <c r="L573" s="37" t="str">
        <f t="shared" si="8"/>
        <v/>
      </c>
    </row>
    <row r="574" spans="12:12" x14ac:dyDescent="0.3">
      <c r="L574" s="37" t="str">
        <f t="shared" si="8"/>
        <v/>
      </c>
    </row>
    <row r="575" spans="12:12" x14ac:dyDescent="0.3">
      <c r="L575" s="37" t="str">
        <f t="shared" si="8"/>
        <v/>
      </c>
    </row>
    <row r="576" spans="12:12" x14ac:dyDescent="0.3">
      <c r="L576" s="37" t="str">
        <f t="shared" si="8"/>
        <v/>
      </c>
    </row>
    <row r="577" spans="12:12" x14ac:dyDescent="0.3">
      <c r="L577" s="37" t="str">
        <f t="shared" si="8"/>
        <v/>
      </c>
    </row>
    <row r="578" spans="12:12" x14ac:dyDescent="0.3">
      <c r="L578" s="37" t="str">
        <f t="shared" si="8"/>
        <v/>
      </c>
    </row>
    <row r="579" spans="12:12" x14ac:dyDescent="0.3">
      <c r="L579" s="37" t="str">
        <f t="shared" si="8"/>
        <v/>
      </c>
    </row>
    <row r="580" spans="12:12" x14ac:dyDescent="0.3">
      <c r="L580" s="37" t="str">
        <f t="shared" si="8"/>
        <v/>
      </c>
    </row>
    <row r="581" spans="12:12" x14ac:dyDescent="0.3">
      <c r="L581" s="37" t="str">
        <f t="shared" si="8"/>
        <v/>
      </c>
    </row>
    <row r="582" spans="12:12" x14ac:dyDescent="0.3">
      <c r="L582" s="37" t="str">
        <f t="shared" si="8"/>
        <v/>
      </c>
    </row>
    <row r="583" spans="12:12" x14ac:dyDescent="0.3">
      <c r="L583" s="37" t="str">
        <f t="shared" si="8"/>
        <v/>
      </c>
    </row>
    <row r="584" spans="12:12" x14ac:dyDescent="0.3">
      <c r="L584" s="37" t="str">
        <f t="shared" si="8"/>
        <v/>
      </c>
    </row>
    <row r="585" spans="12:12" x14ac:dyDescent="0.3">
      <c r="L585" s="37" t="str">
        <f t="shared" si="8"/>
        <v/>
      </c>
    </row>
    <row r="586" spans="12:12" x14ac:dyDescent="0.3">
      <c r="L586" s="37" t="str">
        <f t="shared" si="8"/>
        <v/>
      </c>
    </row>
    <row r="587" spans="12:12" x14ac:dyDescent="0.3">
      <c r="L587" s="37" t="str">
        <f t="shared" si="8"/>
        <v/>
      </c>
    </row>
    <row r="588" spans="12:12" x14ac:dyDescent="0.3">
      <c r="L588" s="37" t="str">
        <f t="shared" si="8"/>
        <v/>
      </c>
    </row>
    <row r="589" spans="12:12" x14ac:dyDescent="0.3">
      <c r="L589" s="37" t="str">
        <f t="shared" si="8"/>
        <v/>
      </c>
    </row>
    <row r="590" spans="12:12" x14ac:dyDescent="0.3">
      <c r="L590" s="37" t="str">
        <f t="shared" si="8"/>
        <v/>
      </c>
    </row>
    <row r="591" spans="12:12" x14ac:dyDescent="0.3">
      <c r="L591" s="37" t="str">
        <f t="shared" si="8"/>
        <v/>
      </c>
    </row>
    <row r="592" spans="12:12" x14ac:dyDescent="0.3">
      <c r="L592" s="37" t="str">
        <f t="shared" ref="L592:L623" si="9">LEFT(E592,12)</f>
        <v/>
      </c>
    </row>
    <row r="593" spans="12:12" x14ac:dyDescent="0.3">
      <c r="L593" s="37" t="str">
        <f t="shared" si="9"/>
        <v/>
      </c>
    </row>
    <row r="594" spans="12:12" x14ac:dyDescent="0.3">
      <c r="L594" s="37" t="str">
        <f t="shared" si="9"/>
        <v/>
      </c>
    </row>
    <row r="595" spans="12:12" x14ac:dyDescent="0.3">
      <c r="L595" s="37" t="str">
        <f t="shared" si="9"/>
        <v/>
      </c>
    </row>
    <row r="596" spans="12:12" x14ac:dyDescent="0.3">
      <c r="L596" s="37" t="str">
        <f t="shared" si="9"/>
        <v/>
      </c>
    </row>
    <row r="597" spans="12:12" x14ac:dyDescent="0.3">
      <c r="L597" s="37" t="str">
        <f t="shared" si="9"/>
        <v/>
      </c>
    </row>
    <row r="598" spans="12:12" x14ac:dyDescent="0.3">
      <c r="L598" s="37" t="str">
        <f t="shared" si="9"/>
        <v/>
      </c>
    </row>
    <row r="599" spans="12:12" x14ac:dyDescent="0.3">
      <c r="L599" s="37" t="str">
        <f t="shared" si="9"/>
        <v/>
      </c>
    </row>
    <row r="600" spans="12:12" x14ac:dyDescent="0.3">
      <c r="L600" s="37" t="str">
        <f t="shared" si="9"/>
        <v/>
      </c>
    </row>
    <row r="601" spans="12:12" x14ac:dyDescent="0.3">
      <c r="L601" s="37" t="str">
        <f t="shared" si="9"/>
        <v/>
      </c>
    </row>
    <row r="602" spans="12:12" x14ac:dyDescent="0.3">
      <c r="L602" s="37" t="str">
        <f t="shared" si="9"/>
        <v/>
      </c>
    </row>
    <row r="603" spans="12:12" x14ac:dyDescent="0.3">
      <c r="L603" s="37" t="str">
        <f t="shared" si="9"/>
        <v/>
      </c>
    </row>
    <row r="604" spans="12:12" x14ac:dyDescent="0.3">
      <c r="L604" s="37" t="str">
        <f t="shared" si="9"/>
        <v/>
      </c>
    </row>
    <row r="605" spans="12:12" x14ac:dyDescent="0.3">
      <c r="L605" s="37" t="str">
        <f t="shared" si="9"/>
        <v/>
      </c>
    </row>
    <row r="606" spans="12:12" x14ac:dyDescent="0.3">
      <c r="L606" s="37" t="str">
        <f t="shared" si="9"/>
        <v/>
      </c>
    </row>
    <row r="607" spans="12:12" x14ac:dyDescent="0.3">
      <c r="L607" s="37" t="str">
        <f t="shared" si="9"/>
        <v/>
      </c>
    </row>
    <row r="608" spans="12:12" x14ac:dyDescent="0.3">
      <c r="L608" s="37" t="str">
        <f t="shared" si="9"/>
        <v/>
      </c>
    </row>
    <row r="609" spans="12:12" x14ac:dyDescent="0.3">
      <c r="L609" s="37" t="str">
        <f t="shared" si="9"/>
        <v/>
      </c>
    </row>
    <row r="610" spans="12:12" x14ac:dyDescent="0.3">
      <c r="L610" s="37" t="str">
        <f t="shared" si="9"/>
        <v/>
      </c>
    </row>
    <row r="611" spans="12:12" x14ac:dyDescent="0.3">
      <c r="L611" s="37" t="str">
        <f t="shared" si="9"/>
        <v/>
      </c>
    </row>
    <row r="612" spans="12:12" x14ac:dyDescent="0.3">
      <c r="L612" s="37" t="str">
        <f t="shared" si="9"/>
        <v/>
      </c>
    </row>
    <row r="613" spans="12:12" x14ac:dyDescent="0.3">
      <c r="L613" s="37" t="str">
        <f t="shared" si="9"/>
        <v/>
      </c>
    </row>
    <row r="614" spans="12:12" x14ac:dyDescent="0.3">
      <c r="L614" s="37" t="str">
        <f t="shared" si="9"/>
        <v/>
      </c>
    </row>
    <row r="615" spans="12:12" x14ac:dyDescent="0.3">
      <c r="L615" s="37" t="str">
        <f t="shared" si="9"/>
        <v/>
      </c>
    </row>
    <row r="616" spans="12:12" x14ac:dyDescent="0.3">
      <c r="L616" s="37" t="str">
        <f t="shared" si="9"/>
        <v/>
      </c>
    </row>
    <row r="617" spans="12:12" x14ac:dyDescent="0.3">
      <c r="L617" s="37" t="str">
        <f t="shared" si="9"/>
        <v/>
      </c>
    </row>
    <row r="618" spans="12:12" x14ac:dyDescent="0.3">
      <c r="L618" s="37" t="str">
        <f t="shared" si="9"/>
        <v/>
      </c>
    </row>
    <row r="619" spans="12:12" x14ac:dyDescent="0.3">
      <c r="L619" s="37" t="str">
        <f t="shared" si="9"/>
        <v/>
      </c>
    </row>
    <row r="620" spans="12:12" x14ac:dyDescent="0.3">
      <c r="L620" s="37" t="str">
        <f t="shared" si="9"/>
        <v/>
      </c>
    </row>
    <row r="621" spans="12:12" x14ac:dyDescent="0.3">
      <c r="L621" s="37" t="str">
        <f t="shared" si="9"/>
        <v/>
      </c>
    </row>
    <row r="622" spans="12:12" x14ac:dyDescent="0.3">
      <c r="L622" s="37" t="str">
        <f t="shared" si="9"/>
        <v/>
      </c>
    </row>
    <row r="623" spans="12:12" x14ac:dyDescent="0.3">
      <c r="L623" s="37" t="str">
        <f t="shared" si="9"/>
        <v/>
      </c>
    </row>
  </sheetData>
  <mergeCells count="10">
    <mergeCell ref="E5:H5"/>
    <mergeCell ref="E6:H10"/>
    <mergeCell ref="A26:B26"/>
    <mergeCell ref="A5:C5"/>
    <mergeCell ref="A6:C10"/>
    <mergeCell ref="A15:B15"/>
    <mergeCell ref="E16:H16"/>
    <mergeCell ref="E17:H17"/>
    <mergeCell ref="E19:H19"/>
    <mergeCell ref="E20:H20"/>
  </mergeCells>
  <conditionalFormatting sqref="B17">
    <cfRule type="expression" dxfId="17" priority="55">
      <formula>$C$17&lt;&gt;""</formula>
    </cfRule>
  </conditionalFormatting>
  <conditionalFormatting sqref="B23">
    <cfRule type="expression" dxfId="4" priority="1">
      <formula>$C$23&lt;&gt;""</formula>
    </cfRule>
  </conditionalFormatting>
  <conditionalFormatting sqref="B21">
    <cfRule type="expression" dxfId="3" priority="2">
      <formula>$C$21="Выберите ток двигателя"</formula>
    </cfRule>
    <cfRule type="expression" dxfId="2" priority="3">
      <formula>$C$21&lt;&gt;""</formula>
    </cfRule>
  </conditionalFormatting>
  <conditionalFormatting sqref="B19">
    <cfRule type="expression" dxfId="1" priority="4">
      <formula>$C$19="Выберите мощность двигателя"</formula>
    </cfRule>
    <cfRule type="expression" dxfId="0" priority="5">
      <formula>$C$19&lt;&gt;""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lear_par">
              <controlPr defaultSize="0" print="0" autoFill="0" autoPict="0" macro="[0]!Clear_par">
                <anchor moveWithCells="1">
                  <from>
                    <xdr:col>0</xdr:col>
                    <xdr:colOff>2990850</xdr:colOff>
                    <xdr:row>11</xdr:row>
                    <xdr:rowOff>66675</xdr:rowOff>
                  </from>
                  <to>
                    <xdr:col>2</xdr:col>
                    <xdr:colOff>9525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_xludf.Copy">
                <anchor moveWithCells="1">
                  <from>
                    <xdr:col>0</xdr:col>
                    <xdr:colOff>0</xdr:colOff>
                    <xdr:row>24</xdr:row>
                    <xdr:rowOff>209550</xdr:rowOff>
                  </from>
                  <to>
                    <xdr:col>2</xdr:col>
                    <xdr:colOff>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Clear_rezalt">
                <anchor moveWithCells="1">
                  <from>
                    <xdr:col>6</xdr:col>
                    <xdr:colOff>466725</xdr:colOff>
                    <xdr:row>11</xdr:row>
                    <xdr:rowOff>161925</xdr:rowOff>
                  </from>
                  <to>
                    <xdr:col>6</xdr:col>
                    <xdr:colOff>4305300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Списки!$C$2:$C$3</xm:f>
          </x14:formula1>
          <xm:sqref>B17</xm:sqref>
        </x14:dataValidation>
        <x14:dataValidation type="list" allowBlank="1" showInputMessage="1" showErrorMessage="1">
          <x14:formula1>
            <xm:f>Списки!$G$2:$G$3</xm:f>
          </x14:formula1>
          <xm:sqref>B23</xm:sqref>
        </x14:dataValidation>
        <x14:dataValidation type="list" allowBlank="1" showInputMessage="1" showErrorMessage="1">
          <x14:formula1>
            <xm:f>Списки!$A$2:$A$31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43"/>
  <sheetViews>
    <sheetView topLeftCell="D1" zoomScale="85" zoomScaleNormal="85" workbookViewId="0">
      <selection activeCell="I40" sqref="I40"/>
    </sheetView>
  </sheetViews>
  <sheetFormatPr defaultRowHeight="16.5" x14ac:dyDescent="0.3"/>
  <cols>
    <col min="1" max="1" width="15.125" style="6" customWidth="1"/>
    <col min="2" max="2" width="14.75" style="6" bestFit="1" customWidth="1"/>
    <col min="3" max="3" width="100.125" style="6" customWidth="1"/>
    <col min="4" max="4" width="18.625" style="6" bestFit="1" customWidth="1"/>
    <col min="5" max="5" width="21.625" style="6" customWidth="1"/>
    <col min="6" max="6" width="15.125" style="6" customWidth="1"/>
    <col min="7" max="7" width="42.25" bestFit="1" customWidth="1"/>
    <col min="8" max="8" width="21" bestFit="1" customWidth="1"/>
    <col min="9" max="9" width="14.75" style="6" bestFit="1" customWidth="1"/>
    <col min="11" max="11" width="13.125" bestFit="1" customWidth="1"/>
  </cols>
  <sheetData>
    <row r="2" spans="1:9" ht="33" x14ac:dyDescent="0.3">
      <c r="A2" s="2" t="s">
        <v>38</v>
      </c>
      <c r="B2" s="1" t="s">
        <v>35</v>
      </c>
      <c r="C2" s="1" t="s">
        <v>40</v>
      </c>
      <c r="D2" s="2" t="s">
        <v>1</v>
      </c>
      <c r="E2" s="1" t="s">
        <v>37</v>
      </c>
      <c r="F2" s="2" t="s">
        <v>38</v>
      </c>
      <c r="G2" s="2" t="s">
        <v>113</v>
      </c>
      <c r="H2" s="25"/>
      <c r="I2" s="1" t="s">
        <v>35</v>
      </c>
    </row>
    <row r="3" spans="1:9" x14ac:dyDescent="0.3">
      <c r="A3" s="4">
        <v>2.5</v>
      </c>
      <c r="B3" s="3" t="s">
        <v>2</v>
      </c>
      <c r="C3" s="3" t="s">
        <v>73</v>
      </c>
      <c r="D3" s="4" t="s">
        <v>36</v>
      </c>
      <c r="E3" s="4">
        <v>0.4</v>
      </c>
      <c r="F3" s="4">
        <v>2.5</v>
      </c>
      <c r="G3" s="27" t="s">
        <v>80</v>
      </c>
      <c r="H3" s="25" t="str">
        <f t="shared" ref="H3:H38" si="0">D3&amp;E3&amp;F3</f>
        <v>1-ф, 220В, 50/60 гц0,42,5</v>
      </c>
      <c r="I3" s="3" t="s">
        <v>2</v>
      </c>
    </row>
    <row r="4" spans="1:9" x14ac:dyDescent="0.3">
      <c r="A4" s="4">
        <v>4</v>
      </c>
      <c r="B4" s="3" t="s">
        <v>3</v>
      </c>
      <c r="C4" s="3" t="s">
        <v>72</v>
      </c>
      <c r="D4" s="4" t="s">
        <v>36</v>
      </c>
      <c r="E4" s="4">
        <v>0.75</v>
      </c>
      <c r="F4" s="4">
        <v>4</v>
      </c>
      <c r="G4" s="27" t="s">
        <v>81</v>
      </c>
      <c r="H4" s="25" t="str">
        <f t="shared" si="0"/>
        <v>1-ф, 220В, 50/60 гц0,754</v>
      </c>
      <c r="I4" s="3" t="s">
        <v>3</v>
      </c>
    </row>
    <row r="5" spans="1:9" x14ac:dyDescent="0.3">
      <c r="A5" s="4">
        <v>2.2999999999999998</v>
      </c>
      <c r="B5" s="3" t="s">
        <v>6</v>
      </c>
      <c r="C5" s="3" t="s">
        <v>62</v>
      </c>
      <c r="D5" s="5" t="s">
        <v>39</v>
      </c>
      <c r="E5" s="4">
        <v>0.75</v>
      </c>
      <c r="F5" s="4">
        <v>2.2999999999999998</v>
      </c>
      <c r="G5" s="27" t="s">
        <v>84</v>
      </c>
      <c r="H5" s="25" t="str">
        <f t="shared" si="0"/>
        <v>3-ф, 380В, 50/60 гц0,752,3</v>
      </c>
      <c r="I5" s="3" t="s">
        <v>6</v>
      </c>
    </row>
    <row r="6" spans="1:9" x14ac:dyDescent="0.3">
      <c r="A6" s="4">
        <v>7.5</v>
      </c>
      <c r="B6" s="3" t="s">
        <v>4</v>
      </c>
      <c r="C6" s="3" t="s">
        <v>75</v>
      </c>
      <c r="D6" s="4" t="s">
        <v>36</v>
      </c>
      <c r="E6" s="4">
        <v>1.5</v>
      </c>
      <c r="F6" s="4">
        <v>7.5</v>
      </c>
      <c r="G6" s="27" t="s">
        <v>82</v>
      </c>
      <c r="H6" s="25" t="str">
        <f t="shared" si="0"/>
        <v>1-ф, 220В, 50/60 гц1,57,5</v>
      </c>
      <c r="I6" s="3" t="s">
        <v>4</v>
      </c>
    </row>
    <row r="7" spans="1:9" x14ac:dyDescent="0.3">
      <c r="A7" s="4">
        <v>3.7</v>
      </c>
      <c r="B7" s="3" t="s">
        <v>7</v>
      </c>
      <c r="C7" s="3" t="s">
        <v>65</v>
      </c>
      <c r="D7" s="5" t="s">
        <v>39</v>
      </c>
      <c r="E7" s="4">
        <v>1.5</v>
      </c>
      <c r="F7" s="4">
        <v>3.7</v>
      </c>
      <c r="G7" s="27" t="s">
        <v>85</v>
      </c>
      <c r="H7" s="25" t="str">
        <f t="shared" si="0"/>
        <v>3-ф, 380В, 50/60 гц1,53,7</v>
      </c>
      <c r="I7" s="3" t="s">
        <v>7</v>
      </c>
    </row>
    <row r="8" spans="1:9" x14ac:dyDescent="0.3">
      <c r="A8" s="4">
        <v>10</v>
      </c>
      <c r="B8" s="3" t="s">
        <v>5</v>
      </c>
      <c r="C8" s="3" t="s">
        <v>74</v>
      </c>
      <c r="D8" s="4" t="s">
        <v>36</v>
      </c>
      <c r="E8" s="4">
        <v>2.2000000000000002</v>
      </c>
      <c r="F8" s="4">
        <v>10</v>
      </c>
      <c r="G8" s="27" t="s">
        <v>83</v>
      </c>
      <c r="H8" s="25" t="str">
        <f t="shared" si="0"/>
        <v>1-ф, 220В, 50/60 гц2,210</v>
      </c>
      <c r="I8" s="3" t="s">
        <v>5</v>
      </c>
    </row>
    <row r="9" spans="1:9" x14ac:dyDescent="0.3">
      <c r="A9" s="4">
        <v>5.5</v>
      </c>
      <c r="B9" s="3" t="s">
        <v>8</v>
      </c>
      <c r="C9" s="3" t="s">
        <v>64</v>
      </c>
      <c r="D9" s="5" t="s">
        <v>39</v>
      </c>
      <c r="E9" s="4">
        <v>2.2000000000000002</v>
      </c>
      <c r="F9" s="4">
        <v>5.5</v>
      </c>
      <c r="G9" s="27" t="s">
        <v>86</v>
      </c>
      <c r="H9" s="25" t="str">
        <f t="shared" si="0"/>
        <v>3-ф, 380В, 50/60 гц2,25,5</v>
      </c>
      <c r="I9" s="3" t="s">
        <v>8</v>
      </c>
    </row>
    <row r="10" spans="1:9" x14ac:dyDescent="0.3">
      <c r="A10" s="4">
        <v>8.8000000000000007</v>
      </c>
      <c r="B10" s="3" t="s">
        <v>9</v>
      </c>
      <c r="C10" s="3" t="s">
        <v>79</v>
      </c>
      <c r="D10" s="5" t="s">
        <v>39</v>
      </c>
      <c r="E10" s="4">
        <v>3.7</v>
      </c>
      <c r="F10" s="4">
        <v>8.8000000000000007</v>
      </c>
      <c r="G10" s="27" t="s">
        <v>87</v>
      </c>
      <c r="H10" s="25" t="str">
        <f t="shared" si="0"/>
        <v>3-ф, 380В, 50/60 гц3,78,8</v>
      </c>
      <c r="I10" s="3" t="s">
        <v>9</v>
      </c>
    </row>
    <row r="11" spans="1:9" x14ac:dyDescent="0.3">
      <c r="A11" s="4">
        <v>13</v>
      </c>
      <c r="B11" s="3" t="s">
        <v>10</v>
      </c>
      <c r="C11" s="3" t="s">
        <v>63</v>
      </c>
      <c r="D11" s="5" t="s">
        <v>39</v>
      </c>
      <c r="E11" s="4">
        <v>5.5</v>
      </c>
      <c r="F11" s="4">
        <v>13</v>
      </c>
      <c r="G11" s="27" t="s">
        <v>88</v>
      </c>
      <c r="H11" s="25" t="str">
        <f t="shared" si="0"/>
        <v>3-ф, 380В, 50/60 гц5,513</v>
      </c>
      <c r="I11" s="3" t="s">
        <v>10</v>
      </c>
    </row>
    <row r="12" spans="1:9" x14ac:dyDescent="0.3">
      <c r="A12" s="4">
        <v>17</v>
      </c>
      <c r="B12" s="3" t="s">
        <v>11</v>
      </c>
      <c r="C12" s="3" t="s">
        <v>78</v>
      </c>
      <c r="D12" s="5" t="s">
        <v>39</v>
      </c>
      <c r="E12" s="4">
        <v>7.5</v>
      </c>
      <c r="F12" s="4">
        <v>17</v>
      </c>
      <c r="G12" s="27" t="s">
        <v>89</v>
      </c>
      <c r="H12" s="25" t="str">
        <f t="shared" si="0"/>
        <v>3-ф, 380В, 50/60 гц7,517</v>
      </c>
      <c r="I12" s="3" t="s">
        <v>11</v>
      </c>
    </row>
    <row r="13" spans="1:9" x14ac:dyDescent="0.3">
      <c r="A13" s="4">
        <v>25</v>
      </c>
      <c r="B13" s="3" t="s">
        <v>12</v>
      </c>
      <c r="C13" s="3" t="s">
        <v>76</v>
      </c>
      <c r="D13" s="5" t="s">
        <v>39</v>
      </c>
      <c r="E13" s="4">
        <v>11</v>
      </c>
      <c r="F13" s="4">
        <v>25</v>
      </c>
      <c r="G13" s="27" t="s">
        <v>90</v>
      </c>
      <c r="H13" s="25" t="str">
        <f t="shared" si="0"/>
        <v>3-ф, 380В, 50/60 гц1125</v>
      </c>
      <c r="I13" s="3" t="s">
        <v>12</v>
      </c>
    </row>
    <row r="14" spans="1:9" x14ac:dyDescent="0.3">
      <c r="A14" s="4">
        <v>32</v>
      </c>
      <c r="B14" s="3" t="s">
        <v>13</v>
      </c>
      <c r="C14" s="3" t="s">
        <v>71</v>
      </c>
      <c r="D14" s="5" t="s">
        <v>39</v>
      </c>
      <c r="E14" s="4">
        <v>15</v>
      </c>
      <c r="F14" s="4">
        <v>32</v>
      </c>
      <c r="G14" s="27" t="s">
        <v>91</v>
      </c>
      <c r="H14" s="25" t="str">
        <f t="shared" si="0"/>
        <v>3-ф, 380В, 50/60 гц1532</v>
      </c>
      <c r="I14" s="3" t="s">
        <v>13</v>
      </c>
    </row>
    <row r="15" spans="1:9" x14ac:dyDescent="0.3">
      <c r="A15" s="4">
        <v>37</v>
      </c>
      <c r="B15" s="3" t="s">
        <v>14</v>
      </c>
      <c r="C15" s="3" t="s">
        <v>77</v>
      </c>
      <c r="D15" s="5" t="s">
        <v>39</v>
      </c>
      <c r="E15" s="4">
        <v>18.5</v>
      </c>
      <c r="F15" s="4">
        <v>37</v>
      </c>
      <c r="G15" s="27" t="s">
        <v>92</v>
      </c>
      <c r="H15" s="25" t="str">
        <f t="shared" si="0"/>
        <v>3-ф, 380В, 50/60 гц18,537</v>
      </c>
      <c r="I15" s="3" t="s">
        <v>14</v>
      </c>
    </row>
    <row r="16" spans="1:9" x14ac:dyDescent="0.3">
      <c r="A16" s="4">
        <v>45</v>
      </c>
      <c r="B16" s="3" t="s">
        <v>15</v>
      </c>
      <c r="C16" s="3" t="s">
        <v>70</v>
      </c>
      <c r="D16" s="5" t="s">
        <v>39</v>
      </c>
      <c r="E16" s="4">
        <v>22</v>
      </c>
      <c r="F16" s="4">
        <v>45</v>
      </c>
      <c r="G16" s="27" t="s">
        <v>93</v>
      </c>
      <c r="H16" s="25" t="str">
        <f t="shared" si="0"/>
        <v>3-ф, 380В, 50/60 гц2245</v>
      </c>
      <c r="I16" s="3" t="s">
        <v>15</v>
      </c>
    </row>
    <row r="17" spans="1:9" x14ac:dyDescent="0.3">
      <c r="A17" s="4">
        <v>60</v>
      </c>
      <c r="B17" s="3" t="s">
        <v>16</v>
      </c>
      <c r="C17" s="3" t="s">
        <v>69</v>
      </c>
      <c r="D17" s="5" t="s">
        <v>39</v>
      </c>
      <c r="E17" s="4">
        <v>30</v>
      </c>
      <c r="F17" s="4">
        <v>60</v>
      </c>
      <c r="G17" s="27" t="s">
        <v>94</v>
      </c>
      <c r="H17" s="25" t="str">
        <f t="shared" si="0"/>
        <v>3-ф, 380В, 50/60 гц3060</v>
      </c>
      <c r="I17" s="3" t="s">
        <v>16</v>
      </c>
    </row>
    <row r="18" spans="1:9" x14ac:dyDescent="0.3">
      <c r="A18" s="4">
        <v>75</v>
      </c>
      <c r="B18" s="3" t="s">
        <v>17</v>
      </c>
      <c r="C18" s="3" t="s">
        <v>68</v>
      </c>
      <c r="D18" s="5" t="s">
        <v>39</v>
      </c>
      <c r="E18" s="4">
        <v>37</v>
      </c>
      <c r="F18" s="4">
        <v>75</v>
      </c>
      <c r="G18" s="27" t="s">
        <v>95</v>
      </c>
      <c r="H18" s="25" t="str">
        <f t="shared" si="0"/>
        <v>3-ф, 380В, 50/60 гц3775</v>
      </c>
      <c r="I18" s="3" t="s">
        <v>17</v>
      </c>
    </row>
    <row r="19" spans="1:9" x14ac:dyDescent="0.3">
      <c r="A19" s="4">
        <v>90</v>
      </c>
      <c r="B19" s="3" t="s">
        <v>18</v>
      </c>
      <c r="C19" s="3" t="s">
        <v>67</v>
      </c>
      <c r="D19" s="5" t="s">
        <v>39</v>
      </c>
      <c r="E19" s="4">
        <v>45</v>
      </c>
      <c r="F19" s="4">
        <v>90</v>
      </c>
      <c r="G19" s="27" t="s">
        <v>96</v>
      </c>
      <c r="H19" s="25" t="str">
        <f t="shared" si="0"/>
        <v>3-ф, 380В, 50/60 гц4590</v>
      </c>
      <c r="I19" s="3" t="s">
        <v>18</v>
      </c>
    </row>
    <row r="20" spans="1:9" x14ac:dyDescent="0.3">
      <c r="A20" s="4">
        <v>110</v>
      </c>
      <c r="B20" s="3" t="s">
        <v>19</v>
      </c>
      <c r="C20" s="3" t="s">
        <v>66</v>
      </c>
      <c r="D20" s="5" t="s">
        <v>39</v>
      </c>
      <c r="E20" s="4">
        <v>55</v>
      </c>
      <c r="F20" s="4">
        <v>110</v>
      </c>
      <c r="G20" s="27" t="s">
        <v>97</v>
      </c>
      <c r="H20" s="25" t="str">
        <f t="shared" si="0"/>
        <v>3-ф, 380В, 50/60 гц55110</v>
      </c>
      <c r="I20" s="3" t="s">
        <v>19</v>
      </c>
    </row>
    <row r="21" spans="1:9" x14ac:dyDescent="0.3">
      <c r="A21" s="4">
        <v>152</v>
      </c>
      <c r="B21" s="3" t="s">
        <v>20</v>
      </c>
      <c r="C21" s="3" t="s">
        <v>55</v>
      </c>
      <c r="D21" s="5" t="s">
        <v>39</v>
      </c>
      <c r="E21" s="4">
        <v>75</v>
      </c>
      <c r="F21" s="4">
        <v>152</v>
      </c>
      <c r="G21" s="27" t="s">
        <v>98</v>
      </c>
      <c r="H21" s="25" t="str">
        <f t="shared" si="0"/>
        <v>3-ф, 380В, 50/60 гц75152</v>
      </c>
      <c r="I21" s="3" t="s">
        <v>20</v>
      </c>
    </row>
    <row r="22" spans="1:9" x14ac:dyDescent="0.3">
      <c r="A22" s="4">
        <v>176</v>
      </c>
      <c r="B22" s="3" t="s">
        <v>21</v>
      </c>
      <c r="C22" s="3" t="s">
        <v>54</v>
      </c>
      <c r="D22" s="5" t="s">
        <v>39</v>
      </c>
      <c r="E22" s="4">
        <v>90</v>
      </c>
      <c r="F22" s="4">
        <v>176</v>
      </c>
      <c r="G22" s="27" t="s">
        <v>99</v>
      </c>
      <c r="H22" s="25" t="str">
        <f t="shared" si="0"/>
        <v>3-ф, 380В, 50/60 гц90176</v>
      </c>
      <c r="I22" s="3" t="s">
        <v>21</v>
      </c>
    </row>
    <row r="23" spans="1:9" x14ac:dyDescent="0.3">
      <c r="A23" s="4">
        <v>210</v>
      </c>
      <c r="B23" s="3" t="s">
        <v>22</v>
      </c>
      <c r="C23" s="3" t="s">
        <v>53</v>
      </c>
      <c r="D23" s="5" t="s">
        <v>39</v>
      </c>
      <c r="E23" s="4">
        <v>110</v>
      </c>
      <c r="F23" s="4">
        <v>210</v>
      </c>
      <c r="G23" s="27" t="s">
        <v>100</v>
      </c>
      <c r="H23" s="25" t="str">
        <f t="shared" si="0"/>
        <v>3-ф, 380В, 50/60 гц110210</v>
      </c>
      <c r="I23" s="3" t="s">
        <v>22</v>
      </c>
    </row>
    <row r="24" spans="1:9" x14ac:dyDescent="0.3">
      <c r="A24" s="4">
        <v>252</v>
      </c>
      <c r="B24" s="3" t="s">
        <v>23</v>
      </c>
      <c r="C24" s="3" t="s">
        <v>52</v>
      </c>
      <c r="D24" s="5" t="s">
        <v>39</v>
      </c>
      <c r="E24" s="4">
        <v>132</v>
      </c>
      <c r="F24" s="4">
        <v>252</v>
      </c>
      <c r="G24" s="27" t="s">
        <v>101</v>
      </c>
      <c r="H24" s="25" t="str">
        <f t="shared" si="0"/>
        <v>3-ф, 380В, 50/60 гц132252</v>
      </c>
      <c r="I24" s="3" t="s">
        <v>23</v>
      </c>
    </row>
    <row r="25" spans="1:9" x14ac:dyDescent="0.3">
      <c r="A25" s="4">
        <v>304</v>
      </c>
      <c r="B25" s="3" t="s">
        <v>24</v>
      </c>
      <c r="C25" s="3" t="s">
        <v>51</v>
      </c>
      <c r="D25" s="5" t="s">
        <v>39</v>
      </c>
      <c r="E25" s="4">
        <v>160</v>
      </c>
      <c r="F25" s="4">
        <v>304</v>
      </c>
      <c r="G25" s="27" t="s">
        <v>102</v>
      </c>
      <c r="H25" s="25" t="str">
        <f t="shared" si="0"/>
        <v>3-ф, 380В, 50/60 гц160304</v>
      </c>
      <c r="I25" s="3" t="s">
        <v>24</v>
      </c>
    </row>
    <row r="26" spans="1:9" x14ac:dyDescent="0.3">
      <c r="A26" s="4">
        <v>350</v>
      </c>
      <c r="B26" s="3" t="s">
        <v>25</v>
      </c>
      <c r="C26" s="3" t="s">
        <v>50</v>
      </c>
      <c r="D26" s="5" t="s">
        <v>39</v>
      </c>
      <c r="E26" s="4">
        <v>185</v>
      </c>
      <c r="F26" s="4">
        <v>350</v>
      </c>
      <c r="G26" s="27" t="s">
        <v>103</v>
      </c>
      <c r="H26" s="25" t="str">
        <f t="shared" si="0"/>
        <v>3-ф, 380В, 50/60 гц185350</v>
      </c>
      <c r="I26" s="3" t="s">
        <v>25</v>
      </c>
    </row>
    <row r="27" spans="1:9" x14ac:dyDescent="0.3">
      <c r="A27" s="4">
        <v>380</v>
      </c>
      <c r="B27" s="3" t="s">
        <v>26</v>
      </c>
      <c r="C27" s="3" t="s">
        <v>49</v>
      </c>
      <c r="D27" s="5" t="s">
        <v>39</v>
      </c>
      <c r="E27" s="4">
        <v>200</v>
      </c>
      <c r="F27" s="4">
        <v>380</v>
      </c>
      <c r="G27" s="27" t="s">
        <v>104</v>
      </c>
      <c r="H27" s="25" t="str">
        <f t="shared" si="0"/>
        <v>3-ф, 380В, 50/60 гц200380</v>
      </c>
      <c r="I27" s="3" t="s">
        <v>26</v>
      </c>
    </row>
    <row r="28" spans="1:9" x14ac:dyDescent="0.3">
      <c r="A28" s="4">
        <v>426</v>
      </c>
      <c r="B28" s="3" t="s">
        <v>27</v>
      </c>
      <c r="C28" s="3" t="s">
        <v>48</v>
      </c>
      <c r="D28" s="5" t="s">
        <v>39</v>
      </c>
      <c r="E28" s="4">
        <v>220</v>
      </c>
      <c r="F28" s="4">
        <v>426</v>
      </c>
      <c r="G28" s="27" t="s">
        <v>105</v>
      </c>
      <c r="H28" s="25" t="str">
        <f t="shared" si="0"/>
        <v>3-ф, 380В, 50/60 гц220426</v>
      </c>
      <c r="I28" s="3" t="s">
        <v>27</v>
      </c>
    </row>
    <row r="29" spans="1:9" x14ac:dyDescent="0.3">
      <c r="A29" s="4">
        <v>470</v>
      </c>
      <c r="B29" s="3" t="s">
        <v>28</v>
      </c>
      <c r="C29" s="3" t="s">
        <v>47</v>
      </c>
      <c r="D29" s="5" t="s">
        <v>39</v>
      </c>
      <c r="E29" s="4">
        <v>250</v>
      </c>
      <c r="F29" s="4">
        <v>470</v>
      </c>
      <c r="G29" s="27" t="s">
        <v>106</v>
      </c>
      <c r="H29" s="25" t="str">
        <f t="shared" si="0"/>
        <v>3-ф, 380В, 50/60 гц250470</v>
      </c>
      <c r="I29" s="3" t="s">
        <v>28</v>
      </c>
    </row>
    <row r="30" spans="1:9" x14ac:dyDescent="0.3">
      <c r="A30" s="4">
        <v>520</v>
      </c>
      <c r="B30" s="3" t="s">
        <v>29</v>
      </c>
      <c r="C30" s="3" t="s">
        <v>46</v>
      </c>
      <c r="D30" s="5" t="s">
        <v>39</v>
      </c>
      <c r="E30" s="4">
        <v>280</v>
      </c>
      <c r="F30" s="4">
        <v>520</v>
      </c>
      <c r="G30" s="27" t="s">
        <v>107</v>
      </c>
      <c r="H30" s="25" t="str">
        <f t="shared" si="0"/>
        <v>3-ф, 380В, 50/60 гц280520</v>
      </c>
      <c r="I30" s="3" t="s">
        <v>29</v>
      </c>
    </row>
    <row r="31" spans="1:9" x14ac:dyDescent="0.3">
      <c r="A31" s="4">
        <v>600</v>
      </c>
      <c r="B31" s="3" t="s">
        <v>30</v>
      </c>
      <c r="C31" s="3" t="s">
        <v>45</v>
      </c>
      <c r="D31" s="5" t="s">
        <v>39</v>
      </c>
      <c r="E31" s="4">
        <v>315</v>
      </c>
      <c r="F31" s="4">
        <v>600</v>
      </c>
      <c r="G31" s="27" t="s">
        <v>108</v>
      </c>
      <c r="H31" s="25" t="str">
        <f t="shared" si="0"/>
        <v>3-ф, 380В, 50/60 гц315600</v>
      </c>
      <c r="I31" s="3" t="s">
        <v>30</v>
      </c>
    </row>
    <row r="32" spans="1:9" x14ac:dyDescent="0.3">
      <c r="A32" s="4">
        <v>665</v>
      </c>
      <c r="B32" s="3" t="s">
        <v>31</v>
      </c>
      <c r="C32" s="3" t="s">
        <v>44</v>
      </c>
      <c r="D32" s="5" t="s">
        <v>39</v>
      </c>
      <c r="E32" s="4">
        <v>355</v>
      </c>
      <c r="F32" s="4">
        <v>665</v>
      </c>
      <c r="G32" s="27" t="s">
        <v>109</v>
      </c>
      <c r="H32" s="25" t="str">
        <f t="shared" si="0"/>
        <v>3-ф, 380В, 50/60 гц355665</v>
      </c>
      <c r="I32" s="3" t="s">
        <v>31</v>
      </c>
    </row>
    <row r="33" spans="1:9" x14ac:dyDescent="0.3">
      <c r="A33" s="4">
        <v>725</v>
      </c>
      <c r="B33" s="3" t="s">
        <v>32</v>
      </c>
      <c r="C33" s="3" t="s">
        <v>43</v>
      </c>
      <c r="D33" s="5" t="s">
        <v>39</v>
      </c>
      <c r="E33" s="4">
        <v>400</v>
      </c>
      <c r="F33" s="4">
        <v>725</v>
      </c>
      <c r="G33" s="27" t="s">
        <v>110</v>
      </c>
      <c r="H33" s="25" t="str">
        <f t="shared" si="0"/>
        <v>3-ф, 380В, 50/60 гц400725</v>
      </c>
      <c r="I33" s="3" t="s">
        <v>32</v>
      </c>
    </row>
    <row r="34" spans="1:9" x14ac:dyDescent="0.3">
      <c r="A34" s="4">
        <v>820</v>
      </c>
      <c r="B34" s="3" t="s">
        <v>33</v>
      </c>
      <c r="C34" s="3" t="s">
        <v>42</v>
      </c>
      <c r="D34" s="5" t="s">
        <v>39</v>
      </c>
      <c r="E34" s="4">
        <v>450</v>
      </c>
      <c r="F34" s="4">
        <v>820</v>
      </c>
      <c r="G34" s="27" t="s">
        <v>111</v>
      </c>
      <c r="H34" s="25" t="str">
        <f t="shared" si="0"/>
        <v>3-ф, 380В, 50/60 гц450820</v>
      </c>
      <c r="I34" s="3" t="s">
        <v>33</v>
      </c>
    </row>
    <row r="35" spans="1:9" x14ac:dyDescent="0.3">
      <c r="A35" s="4">
        <v>950</v>
      </c>
      <c r="B35" s="3" t="s">
        <v>34</v>
      </c>
      <c r="C35" s="3" t="s">
        <v>41</v>
      </c>
      <c r="D35" s="5" t="s">
        <v>39</v>
      </c>
      <c r="E35" s="4">
        <v>500</v>
      </c>
      <c r="F35" s="4">
        <v>950</v>
      </c>
      <c r="G35" s="27" t="s">
        <v>112</v>
      </c>
      <c r="H35" s="25" t="str">
        <f t="shared" si="0"/>
        <v>3-ф, 380В, 50/60 гц500950</v>
      </c>
      <c r="I35" s="3" t="s">
        <v>34</v>
      </c>
    </row>
    <row r="36" spans="1:9" x14ac:dyDescent="0.3">
      <c r="A36" s="4"/>
      <c r="B36" s="3" t="s">
        <v>56</v>
      </c>
      <c r="C36" s="3" t="s">
        <v>57</v>
      </c>
      <c r="D36" s="5"/>
      <c r="E36" s="4"/>
      <c r="F36" s="4"/>
      <c r="G36" s="27" t="s">
        <v>116</v>
      </c>
      <c r="H36" s="25" t="str">
        <f t="shared" si="0"/>
        <v/>
      </c>
      <c r="I36" s="3"/>
    </row>
    <row r="37" spans="1:9" x14ac:dyDescent="0.3">
      <c r="A37" s="4"/>
      <c r="B37" s="3" t="s">
        <v>58</v>
      </c>
      <c r="C37" s="3" t="s">
        <v>59</v>
      </c>
      <c r="D37" s="5"/>
      <c r="E37" s="4"/>
      <c r="F37" s="4"/>
      <c r="G37" s="27" t="s">
        <v>115</v>
      </c>
      <c r="H37" s="25" t="str">
        <f t="shared" si="0"/>
        <v/>
      </c>
      <c r="I37" s="3"/>
    </row>
    <row r="38" spans="1:9" x14ac:dyDescent="0.3">
      <c r="A38" s="4"/>
      <c r="B38" s="3" t="s">
        <v>60</v>
      </c>
      <c r="C38" s="3" t="s">
        <v>61</v>
      </c>
      <c r="D38" s="5"/>
      <c r="E38" s="4"/>
      <c r="F38" s="4"/>
      <c r="G38" s="27" t="s">
        <v>114</v>
      </c>
      <c r="H38" s="25" t="str">
        <f t="shared" si="0"/>
        <v/>
      </c>
      <c r="I38" s="3"/>
    </row>
    <row r="41" spans="1:9" x14ac:dyDescent="0.3">
      <c r="C41" s="7"/>
      <c r="D41" s="7"/>
    </row>
    <row r="42" spans="1:9" x14ac:dyDescent="0.3">
      <c r="C42" s="7"/>
    </row>
    <row r="43" spans="1:9" x14ac:dyDescent="0.3">
      <c r="C43" s="7"/>
    </row>
  </sheetData>
  <autoFilter ref="A2:I2">
    <sortState ref="A3:I38">
      <sortCondition ref="E2"/>
    </sortState>
  </autoFilter>
  <hyperlinks>
    <hyperlink ref="G3" r:id="rId1"/>
    <hyperlink ref="G4" r:id="rId2"/>
    <hyperlink ref="G6" r:id="rId3"/>
    <hyperlink ref="G8" r:id="rId4"/>
    <hyperlink ref="G5" r:id="rId5"/>
    <hyperlink ref="G7" r:id="rId6"/>
    <hyperlink ref="G9" r:id="rId7"/>
    <hyperlink ref="G10" r:id="rId8"/>
    <hyperlink ref="G11" r:id="rId9"/>
    <hyperlink ref="G12" r:id="rId10"/>
    <hyperlink ref="G13" r:id="rId11"/>
    <hyperlink ref="G14" r:id="rId12"/>
    <hyperlink ref="G15" r:id="rId13"/>
    <hyperlink ref="G16" r:id="rId14"/>
    <hyperlink ref="G17" r:id="rId15"/>
    <hyperlink ref="G18" r:id="rId16"/>
    <hyperlink ref="G19" r:id="rId17"/>
    <hyperlink ref="G20" r:id="rId18"/>
    <hyperlink ref="G21" r:id="rId19"/>
    <hyperlink ref="G22" r:id="rId20"/>
    <hyperlink ref="G23" r:id="rId21"/>
    <hyperlink ref="G24" r:id="rId22"/>
    <hyperlink ref="G25" r:id="rId23"/>
    <hyperlink ref="G26" r:id="rId24"/>
    <hyperlink ref="G27" r:id="rId25"/>
    <hyperlink ref="G28" r:id="rId26"/>
    <hyperlink ref="G29" r:id="rId27"/>
    <hyperlink ref="G30" r:id="rId28"/>
    <hyperlink ref="G31" r:id="rId29"/>
    <hyperlink ref="G32" r:id="rId30"/>
    <hyperlink ref="G33" r:id="rId31"/>
    <hyperlink ref="G34" r:id="rId32"/>
    <hyperlink ref="G35" r:id="rId33"/>
    <hyperlink ref="G36" r:id="rId34"/>
    <hyperlink ref="G37" r:id="rId35"/>
    <hyperlink ref="G38" r:id="rId36"/>
  </hyperlinks>
  <pageMargins left="0.7" right="0.7" top="0.75" bottom="0.75" header="0.3" footer="0.3"/>
  <pageSetup paperSize="9" orientation="portrait" r:id="rId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34"/>
  <sheetViews>
    <sheetView topLeftCell="A6" workbookViewId="0">
      <selection activeCell="I28" sqref="I28"/>
    </sheetView>
  </sheetViews>
  <sheetFormatPr defaultRowHeight="16.5" x14ac:dyDescent="0.3"/>
  <cols>
    <col min="1" max="1" width="13.75" customWidth="1"/>
    <col min="3" max="3" width="16.5" bestFit="1" customWidth="1"/>
    <col min="5" max="5" width="16.25" customWidth="1"/>
    <col min="7" max="7" width="13.75" customWidth="1"/>
  </cols>
  <sheetData>
    <row r="1" spans="1:7" ht="49.5" x14ac:dyDescent="0.3">
      <c r="A1" s="1" t="s">
        <v>37</v>
      </c>
      <c r="C1" s="2" t="s">
        <v>1</v>
      </c>
      <c r="E1" s="2" t="s">
        <v>38</v>
      </c>
      <c r="G1" s="26" t="s">
        <v>120</v>
      </c>
    </row>
    <row r="2" spans="1:7" x14ac:dyDescent="0.3">
      <c r="A2" s="4">
        <v>0.4</v>
      </c>
      <c r="C2" s="4" t="s">
        <v>36</v>
      </c>
      <c r="E2" s="4">
        <v>2.2999999999999998</v>
      </c>
      <c r="G2" s="25" t="s">
        <v>123</v>
      </c>
    </row>
    <row r="3" spans="1:7" x14ac:dyDescent="0.3">
      <c r="A3" s="4">
        <v>0.75</v>
      </c>
      <c r="C3" s="5" t="s">
        <v>39</v>
      </c>
      <c r="E3" s="4">
        <v>2.5</v>
      </c>
      <c r="G3" s="25" t="s">
        <v>124</v>
      </c>
    </row>
    <row r="4" spans="1:7" x14ac:dyDescent="0.3">
      <c r="A4" s="4">
        <v>1.5</v>
      </c>
      <c r="E4" s="4">
        <v>3.7</v>
      </c>
    </row>
    <row r="5" spans="1:7" x14ac:dyDescent="0.3">
      <c r="A5" s="4">
        <v>2.2000000000000002</v>
      </c>
      <c r="E5" s="4">
        <v>4</v>
      </c>
    </row>
    <row r="6" spans="1:7" x14ac:dyDescent="0.3">
      <c r="A6" s="4">
        <v>3.7</v>
      </c>
      <c r="E6" s="4">
        <v>5.5</v>
      </c>
    </row>
    <row r="7" spans="1:7" x14ac:dyDescent="0.3">
      <c r="A7" s="4">
        <v>5.5</v>
      </c>
      <c r="E7" s="4">
        <v>7.5</v>
      </c>
    </row>
    <row r="8" spans="1:7" x14ac:dyDescent="0.3">
      <c r="A8" s="4">
        <v>7.5</v>
      </c>
      <c r="E8" s="4">
        <v>8.8000000000000007</v>
      </c>
    </row>
    <row r="9" spans="1:7" x14ac:dyDescent="0.3">
      <c r="A9" s="4">
        <v>11</v>
      </c>
      <c r="E9" s="4">
        <v>10</v>
      </c>
    </row>
    <row r="10" spans="1:7" x14ac:dyDescent="0.3">
      <c r="A10" s="4">
        <v>15</v>
      </c>
      <c r="E10" s="4">
        <v>13</v>
      </c>
    </row>
    <row r="11" spans="1:7" x14ac:dyDescent="0.3">
      <c r="A11" s="4">
        <v>18.5</v>
      </c>
      <c r="E11" s="4">
        <v>17</v>
      </c>
    </row>
    <row r="12" spans="1:7" x14ac:dyDescent="0.3">
      <c r="A12" s="4">
        <v>22</v>
      </c>
      <c r="E12" s="4">
        <v>25</v>
      </c>
    </row>
    <row r="13" spans="1:7" x14ac:dyDescent="0.3">
      <c r="A13" s="4">
        <v>30</v>
      </c>
      <c r="E13" s="4">
        <v>32</v>
      </c>
    </row>
    <row r="14" spans="1:7" x14ac:dyDescent="0.3">
      <c r="A14" s="4">
        <v>37</v>
      </c>
      <c r="E14" s="4">
        <v>37</v>
      </c>
    </row>
    <row r="15" spans="1:7" x14ac:dyDescent="0.3">
      <c r="A15" s="4">
        <v>45</v>
      </c>
      <c r="E15" s="4">
        <v>45</v>
      </c>
    </row>
    <row r="16" spans="1:7" x14ac:dyDescent="0.3">
      <c r="A16" s="4">
        <v>55</v>
      </c>
      <c r="E16" s="4">
        <v>60</v>
      </c>
    </row>
    <row r="17" spans="1:5" x14ac:dyDescent="0.3">
      <c r="A17" s="4">
        <v>75</v>
      </c>
      <c r="E17" s="4">
        <v>75</v>
      </c>
    </row>
    <row r="18" spans="1:5" x14ac:dyDescent="0.3">
      <c r="A18" s="4">
        <v>90</v>
      </c>
      <c r="E18" s="4">
        <v>90</v>
      </c>
    </row>
    <row r="19" spans="1:5" x14ac:dyDescent="0.3">
      <c r="A19" s="4">
        <v>110</v>
      </c>
      <c r="E19" s="4">
        <v>110</v>
      </c>
    </row>
    <row r="20" spans="1:5" x14ac:dyDescent="0.3">
      <c r="A20" s="4">
        <v>132</v>
      </c>
      <c r="E20" s="4">
        <v>152</v>
      </c>
    </row>
    <row r="21" spans="1:5" x14ac:dyDescent="0.3">
      <c r="A21" s="4">
        <v>160</v>
      </c>
      <c r="E21" s="4">
        <v>176</v>
      </c>
    </row>
    <row r="22" spans="1:5" x14ac:dyDescent="0.3">
      <c r="A22" s="4">
        <v>185</v>
      </c>
      <c r="E22" s="4">
        <v>210</v>
      </c>
    </row>
    <row r="23" spans="1:5" x14ac:dyDescent="0.3">
      <c r="A23" s="4">
        <v>200</v>
      </c>
      <c r="E23" s="4">
        <v>252</v>
      </c>
    </row>
    <row r="24" spans="1:5" x14ac:dyDescent="0.3">
      <c r="A24" s="4">
        <v>220</v>
      </c>
      <c r="E24" s="4">
        <v>304</v>
      </c>
    </row>
    <row r="25" spans="1:5" x14ac:dyDescent="0.3">
      <c r="A25" s="4">
        <v>250</v>
      </c>
      <c r="E25" s="4">
        <v>350</v>
      </c>
    </row>
    <row r="26" spans="1:5" x14ac:dyDescent="0.3">
      <c r="A26" s="4">
        <v>280</v>
      </c>
      <c r="E26" s="4">
        <v>380</v>
      </c>
    </row>
    <row r="27" spans="1:5" x14ac:dyDescent="0.3">
      <c r="A27" s="4">
        <v>315</v>
      </c>
      <c r="E27" s="4">
        <v>426</v>
      </c>
    </row>
    <row r="28" spans="1:5" x14ac:dyDescent="0.3">
      <c r="A28" s="4">
        <v>355</v>
      </c>
      <c r="E28" s="4">
        <v>470</v>
      </c>
    </row>
    <row r="29" spans="1:5" x14ac:dyDescent="0.3">
      <c r="A29" s="4">
        <v>400</v>
      </c>
      <c r="E29" s="4">
        <v>520</v>
      </c>
    </row>
    <row r="30" spans="1:5" x14ac:dyDescent="0.3">
      <c r="A30" s="4">
        <v>450</v>
      </c>
      <c r="E30" s="4">
        <v>600</v>
      </c>
    </row>
    <row r="31" spans="1:5" x14ac:dyDescent="0.3">
      <c r="A31" s="4">
        <v>500</v>
      </c>
      <c r="E31" s="4">
        <v>665</v>
      </c>
    </row>
    <row r="32" spans="1:5" x14ac:dyDescent="0.3">
      <c r="E32" s="4">
        <v>725</v>
      </c>
    </row>
    <row r="33" spans="5:5" x14ac:dyDescent="0.3">
      <c r="E33" s="4">
        <v>820</v>
      </c>
    </row>
    <row r="34" spans="5:5" x14ac:dyDescent="0.3">
      <c r="E34" s="4">
        <v>950</v>
      </c>
    </row>
  </sheetData>
  <sortState ref="E2:E34">
    <sortCondition ref="E1"/>
  </sortState>
  <conditionalFormatting sqref="E1:E34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/>
  <dimension ref="A1:E24"/>
  <sheetViews>
    <sheetView workbookViewId="0">
      <selection activeCell="B2" sqref="B2:E9"/>
    </sheetView>
  </sheetViews>
  <sheetFormatPr defaultRowHeight="16.5" x14ac:dyDescent="0.3"/>
  <cols>
    <col min="1" max="1" width="40.375" bestFit="1" customWidth="1"/>
    <col min="2" max="2" width="16.125" bestFit="1" customWidth="1"/>
    <col min="3" max="3" width="17.625" bestFit="1" customWidth="1"/>
    <col min="4" max="4" width="69.875" customWidth="1"/>
    <col min="5" max="5" width="58.625" customWidth="1"/>
  </cols>
  <sheetData>
    <row r="1" spans="1:5" x14ac:dyDescent="0.3">
      <c r="A1" s="28">
        <f>COUNTIF(Конфигуратор!L:L,"Спецификация")</f>
        <v>2</v>
      </c>
      <c r="B1" s="29" t="s">
        <v>126</v>
      </c>
      <c r="C1" s="30" t="s">
        <v>127</v>
      </c>
      <c r="D1" s="30" t="s">
        <v>40</v>
      </c>
      <c r="E1" s="30" t="s">
        <v>128</v>
      </c>
    </row>
    <row r="2" spans="1:5" x14ac:dyDescent="0.3">
      <c r="A2" s="39">
        <f>MAX(Конфигуратор!E:E)</f>
        <v>2</v>
      </c>
      <c r="B2" s="66" t="str">
        <f>IF(C4="Не выбран",0,"Спецификация "&amp;A1+1)</f>
        <v>Спецификация 3</v>
      </c>
      <c r="C2" s="67"/>
      <c r="D2" s="67"/>
      <c r="E2" s="67"/>
    </row>
    <row r="3" spans="1:5" x14ac:dyDescent="0.3">
      <c r="A3" s="31"/>
      <c r="B3" s="68" t="str">
        <f>IF(C4="Не выбран",0,"Преобразователь частоты серии V2000 Mitra")</f>
        <v>Преобразователь частоты серии V2000 Mitra</v>
      </c>
      <c r="C3" s="68"/>
      <c r="D3" s="68"/>
      <c r="E3" s="68"/>
    </row>
    <row r="4" spans="1:5" ht="33" x14ac:dyDescent="0.3">
      <c r="A4" s="32"/>
      <c r="B4" s="38">
        <f>IF(C4="Не выбран",0,A2+1)</f>
        <v>3</v>
      </c>
      <c r="C4" s="25" t="str">
        <f>IFERROR(VLOOKUP(Конфигуратор!B17&amp;Конфигуратор!B19&amp;Конфигуратор!B21,'Таблица характеристик моделей'!H3:I35,2,0),"Не выбран")</f>
        <v>V2000-T0P75G</v>
      </c>
      <c r="D4" s="33" t="str">
        <f>IFERROR(VLOOKUP($C$4,'Таблица характеристик моделей'!$B:$G,2,0),"По указанным параметрам преобразователь не выбран, скорректирцуйте параметры выбора")</f>
        <v>Преобразователь частоты, 3ф. питание 380В, выходная мощность 0,75 кВт, встроенный тормозной прерыватель и ЭМС фильтр</v>
      </c>
      <c r="E4" s="33" t="str">
        <f>IFERROR(VLOOKUP($C$4,'Таблица характеристик моделей'!$B:$G,6,0),"")</f>
        <v>https://www.dkc.ru/ru/catalog/1897/V2000-T0P75G/</v>
      </c>
    </row>
    <row r="5" spans="1:5" hidden="1" x14ac:dyDescent="0.3">
      <c r="A5" s="32"/>
      <c r="B5" s="69">
        <f>IF(Конфигуратор!$B$23 ="Да","Аксессуары", 0)</f>
        <v>0</v>
      </c>
      <c r="C5" s="69"/>
      <c r="D5" s="69"/>
      <c r="E5" s="69"/>
    </row>
    <row r="6" spans="1:5" hidden="1" x14ac:dyDescent="0.3">
      <c r="A6" s="32"/>
      <c r="B6" s="33">
        <f>IF(B5=0,0,B4+1)</f>
        <v>0</v>
      </c>
      <c r="C6" s="25" t="str">
        <f>'Таблица характеристик моделей'!B36</f>
        <v>V2000-UVWPG</v>
      </c>
      <c r="D6" s="33" t="str">
        <f>VLOOKUP($C$6,'Таблица характеристик моделей'!$B:$G,2,0)</f>
        <v>Плата расширения для подключения энкодера дифференциального типа</v>
      </c>
      <c r="E6" s="33" t="str">
        <f>VLOOKUP($C$6,'Таблица характеристик моделей'!$B:$G,6,0)</f>
        <v>https://www.dkc.ru/ru/catalog/1897/V2000-UVWPG/</v>
      </c>
    </row>
    <row r="7" spans="1:5" ht="33" hidden="1" x14ac:dyDescent="0.3">
      <c r="A7" s="32"/>
      <c r="B7" s="33">
        <f>IF(B6=0,0,B6+1)</f>
        <v>0</v>
      </c>
      <c r="C7" s="25" t="str">
        <f>'Таблица характеристик моделей'!B37</f>
        <v>V2000-TRAY</v>
      </c>
      <c r="D7" s="33" t="str">
        <f>VLOOKUP($C$7,'Таблица характеристик моделей'!$B:$G,2,0)</f>
        <v>Монтажная рамка для установки съемной панели локального управления преобразователя частоты на дверь шкафа</v>
      </c>
      <c r="E7" s="33" t="str">
        <f>VLOOKUP($C$7,'Таблица характеристик моделей'!$B:$G,6,0)</f>
        <v>https://www.dkc.ru/ru/catalog/1897/V2000-TRAY/</v>
      </c>
    </row>
    <row r="8" spans="1:5" ht="33" hidden="1" x14ac:dyDescent="0.3">
      <c r="A8" s="32"/>
      <c r="B8" s="33">
        <f>IF(B7=0,0,B7+1)</f>
        <v>0</v>
      </c>
      <c r="C8" s="25" t="str">
        <f>'Таблица характеристик моделей'!B38</f>
        <v>H1000-VFDHMI</v>
      </c>
      <c r="D8" s="33" t="str">
        <f>VLOOKUP($C$8,'Таблица характеристик моделей'!$B:$G,2,0)</f>
        <v>Съемная панель локального управления для преобразователя частоты с потенциометром</v>
      </c>
      <c r="E8" s="33" t="str">
        <f>VLOOKUP($C$8,'Таблица характеристик моделей'!$B:$G,6,0)</f>
        <v>https://www.dkc.ru/ru/catalog/1897/H1000-VFDHMI/</v>
      </c>
    </row>
    <row r="9" spans="1:5" s="32" customFormat="1" x14ac:dyDescent="0.3">
      <c r="B9" s="41"/>
      <c r="C9" s="41"/>
      <c r="D9" s="41"/>
      <c r="E9" s="41"/>
    </row>
    <row r="10" spans="1:5" s="32" customFormat="1" x14ac:dyDescent="0.3"/>
    <row r="11" spans="1:5" s="32" customFormat="1" x14ac:dyDescent="0.3"/>
    <row r="12" spans="1:5" s="32" customFormat="1" x14ac:dyDescent="0.3"/>
    <row r="13" spans="1:5" s="32" customFormat="1" x14ac:dyDescent="0.3"/>
    <row r="14" spans="1:5" s="32" customFormat="1" ht="17.25" thickBot="1" x14ac:dyDescent="0.35"/>
    <row r="15" spans="1:5" ht="17.25" thickBot="1" x14ac:dyDescent="0.35">
      <c r="A15" s="64" t="s">
        <v>118</v>
      </c>
      <c r="B15" s="65"/>
    </row>
    <row r="16" spans="1:5" x14ac:dyDescent="0.3">
      <c r="A16" s="16"/>
      <c r="B16" s="17"/>
    </row>
    <row r="17" spans="1:2" x14ac:dyDescent="0.3">
      <c r="A17" s="18" t="s">
        <v>119</v>
      </c>
      <c r="B17" s="19"/>
    </row>
    <row r="18" spans="1:2" x14ac:dyDescent="0.3">
      <c r="A18" s="18"/>
      <c r="B18" s="21"/>
    </row>
    <row r="19" spans="1:2" x14ac:dyDescent="0.3">
      <c r="A19" s="18" t="s">
        <v>121</v>
      </c>
      <c r="B19" s="19"/>
    </row>
    <row r="20" spans="1:2" x14ac:dyDescent="0.3">
      <c r="A20" s="20"/>
      <c r="B20" s="21"/>
    </row>
    <row r="21" spans="1:2" x14ac:dyDescent="0.3">
      <c r="A21" s="18" t="s">
        <v>122</v>
      </c>
      <c r="B21" s="19">
        <f>IF(Конфигуратор!$B$19="","",IF(Конфигуратор!$B$19=0.4,2.5,IF(Конфигуратор!$B$19=0.75,IF(Конфигуратор!$B$17="1-ф, 220В, 50/60 гц",4,2.3),IF(Конфигуратор!$B$19=1.5,IF(Конфигуратор!$B$17="1-ф, 220В, 50/60 гц",7.5,3.7),IF(Конфигуратор!$B$19=2.2,IF(Конфигуратор!$B$17="1-ф, 220В, 50/60 гц",10,5.5),IF(Конфигуратор!$B$17="","",VLOOKUP(Конфигуратор!$B$19,'Таблица характеристик моделей'!E10:F35,2,0)))))))</f>
        <v>2.2999999999999998</v>
      </c>
    </row>
    <row r="22" spans="1:2" x14ac:dyDescent="0.3">
      <c r="A22" s="18"/>
      <c r="B22" s="21"/>
    </row>
    <row r="23" spans="1:2" x14ac:dyDescent="0.3">
      <c r="A23" s="18" t="s">
        <v>120</v>
      </c>
      <c r="B23" s="19" t="str">
        <f>IF(Конфигуратор!$B$17="","","Нет")</f>
        <v>Нет</v>
      </c>
    </row>
    <row r="24" spans="1:2" ht="17.25" thickBot="1" x14ac:dyDescent="0.35">
      <c r="A24" s="22"/>
      <c r="B24" s="23"/>
    </row>
  </sheetData>
  <autoFilter ref="A1:E8">
    <filterColumn colId="1">
      <customFilters>
        <customFilter operator="notEqual" val="0"/>
      </customFilters>
    </filterColumn>
  </autoFilter>
  <mergeCells count="4">
    <mergeCell ref="B2:E2"/>
    <mergeCell ref="B3:E3"/>
    <mergeCell ref="B5:E5"/>
    <mergeCell ref="A15:B1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EEE61E8-30E3-4DFD-A1AF-6FFDA0C70A0D}">
            <xm:f>Конфигуратор!$C$17&lt;&gt;""</xm:f>
            <x14:dxf>
              <fill>
                <patternFill>
                  <bgColor rgb="FF92D05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1" id="{006076FE-BCBE-47E6-B4BC-3AA60032C703}">
            <xm:f>Конфигуратор!$C$23&lt;&gt;""</xm:f>
            <x14:dxf>
              <fill>
                <patternFill>
                  <bgColor rgb="FF92D050"/>
                </patternFill>
              </fill>
            </x14:dxf>
          </x14:cfRule>
          <xm:sqref>B23</xm:sqref>
        </x14:conditionalFormatting>
        <x14:conditionalFormatting xmlns:xm="http://schemas.microsoft.com/office/excel/2006/main">
          <x14:cfRule type="expression" priority="17" id="{370B45EA-4CCC-4EA9-9E44-A2CC4BD8B3A3}">
            <xm:f>Конфигуратор!$C$21="Выберите ток двигателя"</xm:f>
            <x14:dxf>
              <fill>
                <patternFill>
                  <bgColor rgb="FF92D050"/>
                </patternFill>
              </fill>
            </x14:dxf>
          </x14:cfRule>
          <x14:cfRule type="expression" priority="18" id="{4C72F70D-AC19-4307-9347-176A2E3FF440}">
            <xm:f>Конфигуратор!$C$21&lt;&gt;""</xm:f>
            <x14:dxf>
              <fill>
                <patternFill>
                  <bgColor rgb="FFFF0000"/>
                </patternFill>
              </fill>
            </x14:dxf>
          </x14:cfRule>
          <xm:sqref>B21</xm:sqref>
        </x14:conditionalFormatting>
        <x14:conditionalFormatting xmlns:xm="http://schemas.microsoft.com/office/excel/2006/main">
          <x14:cfRule type="expression" priority="21" id="{2F86D9E0-2924-4B54-9108-96C7E7369554}">
            <xm:f>Конфигуратор!$C$19="Выберите мощность двигателя"</xm:f>
            <x14:dxf>
              <fill>
                <patternFill>
                  <bgColor rgb="FF92D050"/>
                </patternFill>
              </fill>
            </x14:dxf>
          </x14:cfRule>
          <x14:cfRule type="expression" priority="22" id="{FACAED0E-E44F-4CF3-9C78-2A3606F6A598}">
            <xm:f>Конфигуратор!$C$19&lt;&gt;""</xm:f>
            <x14:dxf>
              <fill>
                <patternFill>
                  <bgColor rgb="FFFF0000"/>
                </patternFill>
              </fill>
            </x14:dxf>
          </x14:cfRule>
          <xm:sqref>B19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Списки!$G$2:$G$3</xm:f>
          </x14:formula1>
          <xm:sqref>B23</xm:sqref>
        </x14:dataValidation>
        <x14:dataValidation type="list" allowBlank="1" showInputMessage="1" showErrorMessage="1">
          <x14:formula1>
            <xm:f>Списки!$C$2:$C$3</xm:f>
          </x14:formula1>
          <xm:sqref>B17</xm:sqref>
        </x14:dataValidation>
        <x14:dataValidation type="list" allowBlank="1" showInputMessage="1" showErrorMessage="1">
          <x14:formula1>
            <xm:f>Списки!$A$2:$A$31</xm:f>
          </x14:formula1>
          <xm:sqref>B19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Конфигуратор</vt:lpstr>
      <vt:lpstr>Таблица характеристик моделей</vt:lpstr>
      <vt:lpstr>Списки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Великанов Павел Эдуардович</dc:creator>
  <cp:lastModifiedBy>Тулуева Виктория Алексеевна</cp:lastModifiedBy>
  <dcterms:created xsi:type="dcterms:W3CDTF">2024-07-23T13:24:36Z</dcterms:created>
  <dcterms:modified xsi:type="dcterms:W3CDTF">2025-02-03T14:05:22Z</dcterms:modified>
</cp:coreProperties>
</file>